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Sheet1 (5)" sheetId="5" r:id="rId1"/>
  </sheets>
  <definedNames>
    <definedName name="○">'Sheet1 (5)'!$AH$14:$AH$16</definedName>
    <definedName name="_xlnm.Print_Area" localSheetId="0">'Sheet1 (5)'!$A$1:$O$42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 i="5" l="1"/>
  <c r="S32" i="5"/>
  <c r="S31" i="5"/>
  <c r="S30" i="5"/>
  <c r="S29" i="5"/>
  <c r="S28" i="5"/>
  <c r="S27" i="5"/>
  <c r="S26" i="5"/>
  <c r="S25" i="5"/>
  <c r="S24" i="5"/>
  <c r="S23" i="5"/>
  <c r="S22" i="5"/>
  <c r="S21" i="5"/>
  <c r="S20" i="5"/>
  <c r="S19" i="5"/>
  <c r="S18" i="5"/>
  <c r="S14" i="5"/>
  <c r="S17" i="5"/>
  <c r="S16" i="5"/>
  <c r="S15" i="5"/>
  <c r="L14" i="5" l="1"/>
  <c r="U34" i="5" l="1"/>
  <c r="Y33" i="5"/>
  <c r="Z33" i="5" s="1"/>
  <c r="W33" i="5"/>
  <c r="X33" i="5" s="1"/>
  <c r="R33" i="5"/>
  <c r="Q33" i="5"/>
  <c r="P33" i="5"/>
  <c r="O33" i="5"/>
  <c r="L33" i="5"/>
  <c r="D33" i="5"/>
  <c r="C33" i="5"/>
  <c r="Y32" i="5"/>
  <c r="Z32" i="5" s="1"/>
  <c r="W32" i="5"/>
  <c r="X32" i="5" s="1"/>
  <c r="R32" i="5"/>
  <c r="Q32" i="5"/>
  <c r="P32" i="5"/>
  <c r="O32" i="5"/>
  <c r="L32" i="5"/>
  <c r="D32" i="5"/>
  <c r="C32" i="5"/>
  <c r="Y31" i="5"/>
  <c r="Z31" i="5" s="1"/>
  <c r="W31" i="5"/>
  <c r="X31" i="5" s="1"/>
  <c r="R31" i="5"/>
  <c r="Q31" i="5"/>
  <c r="P31" i="5"/>
  <c r="O31" i="5"/>
  <c r="L31" i="5"/>
  <c r="D31" i="5"/>
  <c r="C31" i="5"/>
  <c r="Y30" i="5"/>
  <c r="Z30" i="5" s="1"/>
  <c r="W30" i="5"/>
  <c r="X30" i="5" s="1"/>
  <c r="R30" i="5"/>
  <c r="Q30" i="5"/>
  <c r="P30" i="5"/>
  <c r="O30" i="5"/>
  <c r="L30" i="5"/>
  <c r="D30" i="5"/>
  <c r="C30" i="5"/>
  <c r="Y29" i="5"/>
  <c r="Z29" i="5" s="1"/>
  <c r="W29" i="5"/>
  <c r="X29" i="5" s="1"/>
  <c r="R29" i="5"/>
  <c r="Q29" i="5"/>
  <c r="P29" i="5"/>
  <c r="O29" i="5"/>
  <c r="L29" i="5"/>
  <c r="D29" i="5"/>
  <c r="C29" i="5"/>
  <c r="Y28" i="5"/>
  <c r="Z28" i="5" s="1"/>
  <c r="W28" i="5"/>
  <c r="X28" i="5" s="1"/>
  <c r="R28" i="5"/>
  <c r="Q28" i="5"/>
  <c r="P28" i="5"/>
  <c r="O28" i="5"/>
  <c r="L28" i="5"/>
  <c r="D28" i="5"/>
  <c r="C28" i="5"/>
  <c r="Y27" i="5"/>
  <c r="Z27" i="5" s="1"/>
  <c r="W27" i="5"/>
  <c r="X27" i="5" s="1"/>
  <c r="R27" i="5"/>
  <c r="Q27" i="5"/>
  <c r="P27" i="5"/>
  <c r="O27" i="5"/>
  <c r="L27" i="5"/>
  <c r="D27" i="5"/>
  <c r="C27" i="5"/>
  <c r="Y26" i="5"/>
  <c r="Z26" i="5" s="1"/>
  <c r="W26" i="5"/>
  <c r="X26" i="5" s="1"/>
  <c r="R26" i="5"/>
  <c r="Q26" i="5"/>
  <c r="P26" i="5"/>
  <c r="O26" i="5"/>
  <c r="L26" i="5"/>
  <c r="D26" i="5"/>
  <c r="C26" i="5"/>
  <c r="Y25" i="5"/>
  <c r="Z25" i="5" s="1"/>
  <c r="W25" i="5"/>
  <c r="X25" i="5" s="1"/>
  <c r="R25" i="5"/>
  <c r="Q25" i="5"/>
  <c r="P25" i="5"/>
  <c r="O25" i="5"/>
  <c r="L25" i="5"/>
  <c r="D25" i="5"/>
  <c r="C25" i="5"/>
  <c r="Y24" i="5"/>
  <c r="Z24" i="5" s="1"/>
  <c r="W24" i="5"/>
  <c r="X24" i="5" s="1"/>
  <c r="R24" i="5"/>
  <c r="Q24" i="5"/>
  <c r="P24" i="5"/>
  <c r="O24" i="5"/>
  <c r="L24" i="5"/>
  <c r="D24" i="5"/>
  <c r="C24" i="5"/>
  <c r="Y23" i="5"/>
  <c r="Z23" i="5" s="1"/>
  <c r="W23" i="5"/>
  <c r="X23" i="5" s="1"/>
  <c r="R23" i="5"/>
  <c r="Q23" i="5"/>
  <c r="P23" i="5"/>
  <c r="O23" i="5"/>
  <c r="L23" i="5"/>
  <c r="D23" i="5"/>
  <c r="C23" i="5"/>
  <c r="Y22" i="5"/>
  <c r="Z22" i="5" s="1"/>
  <c r="W22" i="5"/>
  <c r="X22" i="5" s="1"/>
  <c r="R22" i="5"/>
  <c r="Q22" i="5"/>
  <c r="P22" i="5"/>
  <c r="O22" i="5"/>
  <c r="L22" i="5"/>
  <c r="D22" i="5"/>
  <c r="C22" i="5"/>
  <c r="Y21" i="5"/>
  <c r="Z21" i="5" s="1"/>
  <c r="W21" i="5"/>
  <c r="X21" i="5" s="1"/>
  <c r="R21" i="5"/>
  <c r="Q21" i="5"/>
  <c r="P21" i="5"/>
  <c r="O21" i="5"/>
  <c r="L21" i="5"/>
  <c r="D21" i="5"/>
  <c r="C21" i="5"/>
  <c r="Y20" i="5"/>
  <c r="Z20" i="5" s="1"/>
  <c r="W20" i="5"/>
  <c r="X20" i="5" s="1"/>
  <c r="R20" i="5"/>
  <c r="Q20" i="5"/>
  <c r="P20" i="5"/>
  <c r="O20" i="5"/>
  <c r="L20" i="5"/>
  <c r="D20" i="5"/>
  <c r="C20" i="5"/>
  <c r="Y19" i="5"/>
  <c r="Z19" i="5" s="1"/>
  <c r="W19" i="5"/>
  <c r="X19" i="5" s="1"/>
  <c r="R19" i="5"/>
  <c r="Q19" i="5"/>
  <c r="P19" i="5"/>
  <c r="O19" i="5"/>
  <c r="L19" i="5"/>
  <c r="D19" i="5"/>
  <c r="C19" i="5"/>
  <c r="Y18" i="5"/>
  <c r="Z18" i="5" s="1"/>
  <c r="W18" i="5"/>
  <c r="X18" i="5" s="1"/>
  <c r="R18" i="5"/>
  <c r="Q18" i="5"/>
  <c r="P18" i="5"/>
  <c r="O18" i="5"/>
  <c r="L18" i="5"/>
  <c r="D18" i="5"/>
  <c r="C18" i="5"/>
  <c r="Y17" i="5"/>
  <c r="Z17" i="5" s="1"/>
  <c r="W17" i="5"/>
  <c r="X17" i="5" s="1"/>
  <c r="R17" i="5"/>
  <c r="Q17" i="5"/>
  <c r="P17" i="5"/>
  <c r="O17" i="5"/>
  <c r="L17" i="5"/>
  <c r="D17" i="5"/>
  <c r="C17" i="5"/>
  <c r="Y16" i="5"/>
  <c r="Z16" i="5" s="1"/>
  <c r="W16" i="5"/>
  <c r="X16" i="5" s="1"/>
  <c r="R16" i="5"/>
  <c r="Q16" i="5"/>
  <c r="P16" i="5"/>
  <c r="O16" i="5"/>
  <c r="L16" i="5"/>
  <c r="Y15" i="5"/>
  <c r="Z15" i="5" s="1"/>
  <c r="W15" i="5"/>
  <c r="X15" i="5" s="1"/>
  <c r="R15" i="5"/>
  <c r="Q15" i="5"/>
  <c r="P15" i="5"/>
  <c r="O15" i="5"/>
  <c r="L15" i="5"/>
  <c r="Y14" i="5"/>
  <c r="Z14" i="5" s="1"/>
  <c r="W14" i="5"/>
  <c r="R14" i="5"/>
  <c r="Q14" i="5"/>
  <c r="P14" i="5"/>
  <c r="O14" i="5"/>
  <c r="V21" i="5" l="1"/>
  <c r="T21" i="5"/>
  <c r="V23" i="5"/>
  <c r="T23" i="5"/>
  <c r="V25" i="5"/>
  <c r="T25" i="5"/>
  <c r="V27" i="5"/>
  <c r="T27" i="5"/>
  <c r="V29" i="5"/>
  <c r="T29" i="5"/>
  <c r="V31" i="5"/>
  <c r="T31" i="5"/>
  <c r="V33" i="5"/>
  <c r="AA33" i="5" s="1"/>
  <c r="T33" i="5"/>
  <c r="T20" i="5"/>
  <c r="V20" i="5"/>
  <c r="T22" i="5"/>
  <c r="V22" i="5"/>
  <c r="T24" i="5"/>
  <c r="V24" i="5"/>
  <c r="T26" i="5"/>
  <c r="V26" i="5"/>
  <c r="T28" i="5"/>
  <c r="V28" i="5"/>
  <c r="T30" i="5"/>
  <c r="V30" i="5"/>
  <c r="V32" i="5"/>
  <c r="T32" i="5"/>
  <c r="V19" i="5"/>
  <c r="AA19" i="5" s="1"/>
  <c r="T19" i="5"/>
  <c r="T18" i="5"/>
  <c r="V18" i="5"/>
  <c r="AA18" i="5" s="1"/>
  <c r="V17" i="5"/>
  <c r="T17" i="5"/>
  <c r="V16" i="5"/>
  <c r="AA16" i="5" s="1"/>
  <c r="T16" i="5"/>
  <c r="V15" i="5"/>
  <c r="AA15" i="5" s="1"/>
  <c r="T15" i="5"/>
  <c r="V14" i="5"/>
  <c r="AA22" i="5"/>
  <c r="AA17" i="5"/>
  <c r="AA21" i="5"/>
  <c r="AA25" i="5"/>
  <c r="AA29" i="5"/>
  <c r="AA30" i="5"/>
  <c r="AA20" i="5"/>
  <c r="AA24" i="5"/>
  <c r="AA28" i="5"/>
  <c r="AA32" i="5"/>
  <c r="AA27" i="5"/>
  <c r="AA31" i="5"/>
  <c r="Y34" i="5"/>
  <c r="L37" i="5" s="1"/>
  <c r="AA26" i="5"/>
  <c r="W34" i="5"/>
  <c r="L36" i="5" s="1"/>
  <c r="AA23" i="5"/>
  <c r="T14" i="5"/>
  <c r="X14" i="5"/>
  <c r="AA14" i="5" l="1"/>
  <c r="T34" i="5"/>
  <c r="L35" i="5" s="1"/>
  <c r="L38" i="5" s="1"/>
</calcChain>
</file>

<file path=xl/comments1.xml><?xml version="1.0" encoding="utf-8"?>
<comments xmlns="http://schemas.openxmlformats.org/spreadsheetml/2006/main">
  <authors>
    <author>charo-kocyo</author>
  </authors>
  <commentList>
    <comment ref="G12" authorId="0">
      <text>
        <r>
          <rPr>
            <sz val="9"/>
            <color indexed="81"/>
            <rFont val="ＭＳ Ｐゴシック"/>
            <family val="3"/>
            <charset val="128"/>
          </rPr>
          <t xml:space="preserve">会場の関係で人数調整を行う場合があるので
必ず希望順に１、２、３を選択してください。
</t>
        </r>
      </text>
    </comment>
    <comment ref="K13" authorId="0">
      <text>
        <r>
          <rPr>
            <sz val="9"/>
            <color indexed="81"/>
            <rFont val="ＭＳ Ｐゴシック"/>
            <family val="3"/>
            <charset val="128"/>
          </rPr>
          <t>①釧路町立昆布小
②厚岸町立太田小
③浜中町立散布小中
④標茶町立沼幌小
⑤標茶町立塘路小中
⑥弟子屈町立奥春別小
⑦鶴居村立下幌呂小
⑧白糠町立茶路小中</t>
        </r>
      </text>
    </comment>
  </commentList>
</comments>
</file>

<file path=xl/sharedStrings.xml><?xml version="1.0" encoding="utf-8"?>
<sst xmlns="http://schemas.openxmlformats.org/spreadsheetml/2006/main" count="104" uniqueCount="92">
  <si>
    <t>№</t>
    <phoneticPr fontId="1"/>
  </si>
  <si>
    <t>参加者氏名</t>
    <rPh sb="0" eb="3">
      <t>サンカシャ</t>
    </rPh>
    <rPh sb="3" eb="5">
      <t>シメイ</t>
    </rPh>
    <phoneticPr fontId="1"/>
  </si>
  <si>
    <t>地区名</t>
    <rPh sb="0" eb="3">
      <t>チクメイ</t>
    </rPh>
    <phoneticPr fontId="1"/>
  </si>
  <si>
    <t>所属所名</t>
    <rPh sb="0" eb="2">
      <t>ショゾク</t>
    </rPh>
    <rPh sb="2" eb="3">
      <t>ショ</t>
    </rPh>
    <rPh sb="3" eb="4">
      <t>メイ</t>
    </rPh>
    <phoneticPr fontId="1"/>
  </si>
  <si>
    <t>職名</t>
    <rPh sb="0" eb="2">
      <t>ショクメイ</t>
    </rPh>
    <phoneticPr fontId="1"/>
  </si>
  <si>
    <t>全体会</t>
    <rPh sb="0" eb="3">
      <t>ゼンタイカイ</t>
    </rPh>
    <phoneticPr fontId="1"/>
  </si>
  <si>
    <t>分散会</t>
    <rPh sb="0" eb="3">
      <t>ブンサンカイ</t>
    </rPh>
    <phoneticPr fontId="1"/>
  </si>
  <si>
    <t>学校学級</t>
    <rPh sb="0" eb="2">
      <t>ガッコウ</t>
    </rPh>
    <rPh sb="2" eb="4">
      <t>ガッキュウ</t>
    </rPh>
    <phoneticPr fontId="1"/>
  </si>
  <si>
    <t>番号</t>
    <rPh sb="0" eb="2">
      <t>バンゴウ</t>
    </rPh>
    <phoneticPr fontId="1"/>
  </si>
  <si>
    <t>分科会</t>
    <rPh sb="0" eb="3">
      <t>ブンカカイ</t>
    </rPh>
    <phoneticPr fontId="1"/>
  </si>
  <si>
    <t>会場校</t>
    <rPh sb="0" eb="2">
      <t>カイジョウ</t>
    </rPh>
    <rPh sb="2" eb="3">
      <t>コウ</t>
    </rPh>
    <phoneticPr fontId="1"/>
  </si>
  <si>
    <t>昼食</t>
    <rPh sb="0" eb="2">
      <t>チュウショク</t>
    </rPh>
    <phoneticPr fontId="1"/>
  </si>
  <si>
    <t>役員等</t>
    <rPh sb="0" eb="2">
      <t>ヤクイン</t>
    </rPh>
    <rPh sb="2" eb="3">
      <t>トウ</t>
    </rPh>
    <phoneticPr fontId="1"/>
  </si>
  <si>
    <t>連絡先</t>
    <rPh sb="0" eb="3">
      <t>レンラクサキ</t>
    </rPh>
    <phoneticPr fontId="1"/>
  </si>
  <si>
    <t>道へき・提言者・助言者</t>
    <rPh sb="0" eb="1">
      <t>ドウ</t>
    </rPh>
    <rPh sb="4" eb="7">
      <t>テイゲンシャ</t>
    </rPh>
    <rPh sb="8" eb="11">
      <t>ジョゲンシャ</t>
    </rPh>
    <phoneticPr fontId="1"/>
  </si>
  <si>
    <t>歓迎</t>
    <rPh sb="0" eb="2">
      <t>カンゲイ</t>
    </rPh>
    <phoneticPr fontId="1"/>
  </si>
  <si>
    <t>交流会</t>
  </si>
  <si>
    <t>申し込み年月日</t>
    <rPh sb="0" eb="1">
      <t>モウ</t>
    </rPh>
    <rPh sb="2" eb="3">
      <t>コ</t>
    </rPh>
    <rPh sb="4" eb="7">
      <t>ネンガッピ</t>
    </rPh>
    <phoneticPr fontId="5"/>
  </si>
  <si>
    <t>所属所名</t>
    <rPh sb="0" eb="2">
      <t>ショゾク</t>
    </rPh>
    <rPh sb="2" eb="4">
      <t>ショメイ</t>
    </rPh>
    <phoneticPr fontId="5"/>
  </si>
  <si>
    <t>担当者名</t>
    <rPh sb="0" eb="4">
      <t>タントウシャメイ</t>
    </rPh>
    <phoneticPr fontId="5"/>
  </si>
  <si>
    <t>送信者</t>
    <rPh sb="0" eb="2">
      <t>ソウシン</t>
    </rPh>
    <rPh sb="2" eb="3">
      <t>シャ</t>
    </rPh>
    <phoneticPr fontId="5"/>
  </si>
  <si>
    <t>FAX</t>
    <phoneticPr fontId="5"/>
  </si>
  <si>
    <t>メール</t>
    <phoneticPr fontId="5"/>
  </si>
  <si>
    <t>電　話</t>
    <rPh sb="0" eb="1">
      <t>デン</t>
    </rPh>
    <rPh sb="2" eb="3">
      <t>ハナシ</t>
    </rPh>
    <phoneticPr fontId="5"/>
  </si>
  <si>
    <r>
      <t>連絡先　　　　</t>
    </r>
    <r>
      <rPr>
        <sz val="9"/>
        <color theme="1"/>
        <rFont val="HG丸ｺﾞｼｯｸM-PRO"/>
        <family val="3"/>
        <charset val="128"/>
      </rPr>
      <t>（正確に記入を）</t>
    </r>
    <rPh sb="0" eb="3">
      <t>レンラクサキ</t>
    </rPh>
    <rPh sb="8" eb="10">
      <t>セイカク</t>
    </rPh>
    <rPh sb="11" eb="13">
      <t>キニュウ</t>
    </rPh>
    <phoneticPr fontId="5"/>
  </si>
  <si>
    <t>校長</t>
    <rPh sb="0" eb="2">
      <t>コウチョウ</t>
    </rPh>
    <phoneticPr fontId="5"/>
  </si>
  <si>
    <t>①</t>
    <phoneticPr fontId="5"/>
  </si>
  <si>
    <t>○</t>
    <phoneticPr fontId="5"/>
  </si>
  <si>
    <t>道へき・複連役員</t>
    <rPh sb="0" eb="1">
      <t>ミチ</t>
    </rPh>
    <rPh sb="4" eb="6">
      <t>フクレン</t>
    </rPh>
    <rPh sb="6" eb="8">
      <t>ヤクイン</t>
    </rPh>
    <phoneticPr fontId="5"/>
  </si>
  <si>
    <t>教頭</t>
    <rPh sb="0" eb="2">
      <t>キョウトウ</t>
    </rPh>
    <phoneticPr fontId="5"/>
  </si>
  <si>
    <t>②</t>
    <phoneticPr fontId="5"/>
  </si>
  <si>
    <t>×</t>
    <phoneticPr fontId="5"/>
  </si>
  <si>
    <t>道へき・複連研究推進委員</t>
    <rPh sb="0" eb="1">
      <t>ミチ</t>
    </rPh>
    <rPh sb="4" eb="6">
      <t>フクレン</t>
    </rPh>
    <rPh sb="6" eb="12">
      <t>ケンキュウスイシンイイン</t>
    </rPh>
    <phoneticPr fontId="5"/>
  </si>
  <si>
    <t>教諭</t>
    <rPh sb="0" eb="2">
      <t>キョウユ</t>
    </rPh>
    <phoneticPr fontId="5"/>
  </si>
  <si>
    <t>分科会助言者</t>
    <rPh sb="0" eb="6">
      <t>ブンカカイジョゲンシャ</t>
    </rPh>
    <phoneticPr fontId="5"/>
  </si>
  <si>
    <t>分散会提言者</t>
    <rPh sb="0" eb="6">
      <t>ブンサンカイテイゲンシャ</t>
    </rPh>
    <phoneticPr fontId="5"/>
  </si>
  <si>
    <t>その他</t>
    <rPh sb="2" eb="3">
      <t>タ</t>
    </rPh>
    <phoneticPr fontId="5"/>
  </si>
  <si>
    <t>空知</t>
    <rPh sb="0" eb="2">
      <t>ソラチ</t>
    </rPh>
    <phoneticPr fontId="5"/>
  </si>
  <si>
    <t>石狩</t>
    <rPh sb="0" eb="2">
      <t>イシカリ</t>
    </rPh>
    <phoneticPr fontId="5"/>
  </si>
  <si>
    <t>後志</t>
    <rPh sb="0" eb="2">
      <t>シリベシ</t>
    </rPh>
    <phoneticPr fontId="5"/>
  </si>
  <si>
    <t>渡島</t>
    <rPh sb="0" eb="2">
      <t>オシマ</t>
    </rPh>
    <phoneticPr fontId="5"/>
  </si>
  <si>
    <t>檜山</t>
    <rPh sb="0" eb="2">
      <t>ヒヤマ</t>
    </rPh>
    <phoneticPr fontId="5"/>
  </si>
  <si>
    <t>胆振</t>
    <rPh sb="0" eb="2">
      <t>イブリ</t>
    </rPh>
    <phoneticPr fontId="5"/>
  </si>
  <si>
    <t>日高</t>
    <rPh sb="0" eb="2">
      <t>ヒダカ</t>
    </rPh>
    <phoneticPr fontId="5"/>
  </si>
  <si>
    <t>上川</t>
    <rPh sb="0" eb="2">
      <t>カミカワ</t>
    </rPh>
    <phoneticPr fontId="5"/>
  </si>
  <si>
    <t>宗谷</t>
    <rPh sb="0" eb="2">
      <t>ソウヤ</t>
    </rPh>
    <phoneticPr fontId="5"/>
  </si>
  <si>
    <t>留萌</t>
    <rPh sb="0" eb="2">
      <t>ルモイ</t>
    </rPh>
    <phoneticPr fontId="5"/>
  </si>
  <si>
    <t>十勝</t>
    <rPh sb="0" eb="2">
      <t>トカチ</t>
    </rPh>
    <phoneticPr fontId="5"/>
  </si>
  <si>
    <t>オホーツク</t>
    <phoneticPr fontId="5"/>
  </si>
  <si>
    <t>釧路</t>
    <rPh sb="0" eb="2">
      <t>クシロ</t>
    </rPh>
    <phoneticPr fontId="5"/>
  </si>
  <si>
    <t>根室</t>
    <rPh sb="0" eb="2">
      <t>ネムロ</t>
    </rPh>
    <phoneticPr fontId="5"/>
  </si>
  <si>
    <t>学生</t>
    <rPh sb="0" eb="2">
      <t>ガクセイ</t>
    </rPh>
    <phoneticPr fontId="5"/>
  </si>
  <si>
    <t>招待者</t>
    <rPh sb="0" eb="3">
      <t>ショウタイシャ</t>
    </rPh>
    <phoneticPr fontId="5"/>
  </si>
  <si>
    <t>℡</t>
    <phoneticPr fontId="5"/>
  </si>
  <si>
    <t>Fax</t>
    <phoneticPr fontId="5"/>
  </si>
  <si>
    <t>参加費</t>
  </si>
  <si>
    <t>参加費</t>
    <rPh sb="0" eb="3">
      <t>サンカヒ</t>
    </rPh>
    <phoneticPr fontId="5"/>
  </si>
  <si>
    <t>歓迎交流会費</t>
    <rPh sb="0" eb="2">
      <t>カンゲイ</t>
    </rPh>
    <rPh sb="2" eb="5">
      <t>コウリュウカイ</t>
    </rPh>
    <rPh sb="5" eb="6">
      <t>ヒ</t>
    </rPh>
    <phoneticPr fontId="5"/>
  </si>
  <si>
    <t>昼食</t>
    <rPh sb="0" eb="2">
      <t>チュウショク</t>
    </rPh>
    <phoneticPr fontId="5"/>
  </si>
  <si>
    <t>歓迎交流会</t>
    <phoneticPr fontId="5"/>
  </si>
  <si>
    <t>合計</t>
    <rPh sb="0" eb="2">
      <t>ゴウケイ</t>
    </rPh>
    <phoneticPr fontId="5"/>
  </si>
  <si>
    <t>＝</t>
    <phoneticPr fontId="5"/>
  </si>
  <si>
    <t>昼食代</t>
    <rPh sb="0" eb="3">
      <t>チュウショクダイ</t>
    </rPh>
    <phoneticPr fontId="5"/>
  </si>
  <si>
    <t>円</t>
    <rPh sb="0" eb="1">
      <t>エン</t>
    </rPh>
    <phoneticPr fontId="5"/>
  </si>
  <si>
    <t>参加費等内訳</t>
    <rPh sb="0" eb="3">
      <t>サンカヒ</t>
    </rPh>
    <rPh sb="3" eb="4">
      <t>トウ</t>
    </rPh>
    <rPh sb="4" eb="6">
      <t>ウチワケ</t>
    </rPh>
    <phoneticPr fontId="5"/>
  </si>
  <si>
    <t>③</t>
    <phoneticPr fontId="5"/>
  </si>
  <si>
    <t>④</t>
    <phoneticPr fontId="5"/>
  </si>
  <si>
    <t>⑤</t>
    <phoneticPr fontId="5"/>
  </si>
  <si>
    <t>⑥</t>
    <phoneticPr fontId="5"/>
  </si>
  <si>
    <t>⑦</t>
    <phoneticPr fontId="5"/>
  </si>
  <si>
    <t>⑧</t>
    <phoneticPr fontId="5"/>
  </si>
  <si>
    <t>養教</t>
    <rPh sb="0" eb="2">
      <t>ヨウキョウ</t>
    </rPh>
    <phoneticPr fontId="5"/>
  </si>
  <si>
    <t>事務</t>
    <rPh sb="0" eb="2">
      <t>ジム</t>
    </rPh>
    <phoneticPr fontId="5"/>
  </si>
  <si>
    <t>学習指導①</t>
    <rPh sb="0" eb="2">
      <t>ガクシュウ</t>
    </rPh>
    <rPh sb="2" eb="4">
      <t>シドウ</t>
    </rPh>
    <phoneticPr fontId="1"/>
  </si>
  <si>
    <t>学習指導②</t>
    <rPh sb="0" eb="2">
      <t>ガクシュウ</t>
    </rPh>
    <rPh sb="2" eb="4">
      <t>シドウ</t>
    </rPh>
    <phoneticPr fontId="1"/>
  </si>
  <si>
    <t>×</t>
    <phoneticPr fontId="1"/>
  </si>
  <si>
    <t>×</t>
    <phoneticPr fontId="5"/>
  </si>
  <si>
    <t>《通信欄》　　　</t>
    <rPh sb="1" eb="4">
      <t>ツウシンラン</t>
    </rPh>
    <phoneticPr fontId="5"/>
  </si>
  <si>
    <t>参加費等合計金額　　⇒</t>
    <rPh sb="0" eb="3">
      <t>サンカヒ</t>
    </rPh>
    <rPh sb="3" eb="4">
      <t>トウ</t>
    </rPh>
    <rPh sb="4" eb="6">
      <t>ゴウケイ</t>
    </rPh>
    <rPh sb="6" eb="8">
      <t>キンガク</t>
    </rPh>
    <phoneticPr fontId="5"/>
  </si>
  <si>
    <t>平成３０年　　月　　　日（　　）</t>
    <rPh sb="0" eb="2">
      <t>ヘイセイ</t>
    </rPh>
    <rPh sb="4" eb="5">
      <t>ネン</t>
    </rPh>
    <rPh sb="7" eb="8">
      <t>ガツ</t>
    </rPh>
    <rPh sb="11" eb="12">
      <t>ニチ</t>
    </rPh>
    <phoneticPr fontId="5"/>
  </si>
  <si>
    <t>地区名</t>
    <rPh sb="0" eb="3">
      <t>チクメイ</t>
    </rPh>
    <phoneticPr fontId="1"/>
  </si>
  <si>
    <t>潮路小学校</t>
    <rPh sb="0" eb="1">
      <t>シオ</t>
    </rPh>
    <rPh sb="1" eb="2">
      <t>ロ</t>
    </rPh>
    <rPh sb="2" eb="5">
      <t>ショウガッコウ</t>
    </rPh>
    <phoneticPr fontId="5"/>
  </si>
  <si>
    <t>昆布小学校</t>
    <rPh sb="0" eb="2">
      <t>コンブ</t>
    </rPh>
    <rPh sb="2" eb="3">
      <t>ショウ</t>
    </rPh>
    <rPh sb="3" eb="5">
      <t>ガッコウ</t>
    </rPh>
    <phoneticPr fontId="5"/>
  </si>
  <si>
    <t>近藤小学校</t>
    <rPh sb="0" eb="2">
      <t>コンドウ</t>
    </rPh>
    <rPh sb="2" eb="5">
      <t>ショウガッコウ</t>
    </rPh>
    <phoneticPr fontId="5"/>
  </si>
  <si>
    <t>御保内小学校</t>
    <rPh sb="0" eb="1">
      <t>オ</t>
    </rPh>
    <rPh sb="1" eb="3">
      <t>ホナイ</t>
    </rPh>
    <rPh sb="3" eb="6">
      <t>ショウガッコウ</t>
    </rPh>
    <phoneticPr fontId="5"/>
  </si>
  <si>
    <t>鈴川小学校</t>
    <rPh sb="0" eb="2">
      <t>スズカワ</t>
    </rPh>
    <rPh sb="2" eb="3">
      <t>ショウ</t>
    </rPh>
    <rPh sb="3" eb="5">
      <t>ガッコウ</t>
    </rPh>
    <phoneticPr fontId="5"/>
  </si>
  <si>
    <t>西小樺山分校</t>
    <rPh sb="0" eb="2">
      <t>ニシショウ</t>
    </rPh>
    <rPh sb="2" eb="4">
      <t>カバヤマ</t>
    </rPh>
    <rPh sb="4" eb="6">
      <t>ブンコウ</t>
    </rPh>
    <phoneticPr fontId="5"/>
  </si>
  <si>
    <t>神恵内小学校</t>
    <rPh sb="0" eb="3">
      <t>カモエナイ</t>
    </rPh>
    <rPh sb="3" eb="6">
      <t>ショウガッコウ</t>
    </rPh>
    <phoneticPr fontId="5"/>
  </si>
  <si>
    <t>都小学校</t>
    <rPh sb="0" eb="1">
      <t>ト</t>
    </rPh>
    <rPh sb="1" eb="4">
      <t>ショウガッコウ</t>
    </rPh>
    <phoneticPr fontId="5"/>
  </si>
  <si>
    <t>道外</t>
    <rPh sb="0" eb="2">
      <t>ドウガイ</t>
    </rPh>
    <phoneticPr fontId="1"/>
  </si>
  <si>
    <r>
      <t xml:space="preserve">第６７回全道へき地複式教育研究大会
</t>
    </r>
    <r>
      <rPr>
        <sz val="20"/>
        <color theme="0"/>
        <rFont val="ＭＳ Ｐゴシック"/>
        <family val="3"/>
        <charset val="128"/>
      </rPr>
      <t>後志</t>
    </r>
    <r>
      <rPr>
        <b/>
        <sz val="20"/>
        <color indexed="9"/>
        <rFont val="ＭＳ Ｐゴシック"/>
        <family val="3"/>
        <charset val="128"/>
        <scheme val="minor"/>
      </rPr>
      <t>大会　参加申し込み用紙</t>
    </r>
    <r>
      <rPr>
        <sz val="20"/>
        <color indexed="9"/>
        <rFont val="HGP創英角ｺﾞｼｯｸUB"/>
        <family val="3"/>
        <charset val="128"/>
      </rPr>
      <t xml:space="preserve">
</t>
    </r>
    <r>
      <rPr>
        <sz val="14"/>
        <color indexed="9"/>
        <rFont val="ＭＳ ゴシック"/>
        <family val="3"/>
        <charset val="128"/>
      </rPr>
      <t>（  ⇒　大会事務局 ）</t>
    </r>
    <rPh sb="0" eb="1">
      <t>ダイ</t>
    </rPh>
    <rPh sb="3" eb="6">
      <t>カイゼンドウ</t>
    </rPh>
    <rPh sb="8" eb="15">
      <t>チフクシキキョウイクケンキュウ</t>
    </rPh>
    <rPh sb="15" eb="17">
      <t>タイカイ</t>
    </rPh>
    <rPh sb="18" eb="20">
      <t>シリベシ</t>
    </rPh>
    <rPh sb="20" eb="22">
      <t>タイカイ</t>
    </rPh>
    <rPh sb="23" eb="26">
      <t>サンカモウ</t>
    </rPh>
    <rPh sb="27" eb="28">
      <t>コ</t>
    </rPh>
    <rPh sb="29" eb="31">
      <t>ヨウシ</t>
    </rPh>
    <rPh sb="37" eb="39">
      <t>タイカイ</t>
    </rPh>
    <rPh sb="39" eb="42">
      <t>ジムキョク</t>
    </rPh>
    <phoneticPr fontId="5"/>
  </si>
  <si>
    <t>都府県／市町村名</t>
    <rPh sb="0" eb="3">
      <t>トフケン</t>
    </rPh>
    <rPh sb="4" eb="7">
      <t>シチョウソン</t>
    </rPh>
    <rPh sb="7" eb="8">
      <t>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</si>
</sst>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1"/>
      <color theme="0"/>
      <name val="ＭＳ ゴシック"/>
      <family val="3"/>
      <charset val="128"/>
    </font>
    <font>
      <sz val="20"/>
      <color indexed="9"/>
      <name val="HGP創英角ｺﾞｼｯｸUB"/>
      <family val="3"/>
      <charset val="128"/>
    </font>
    <font>
      <sz val="14"/>
      <color indexed="9"/>
      <name val="ＭＳ ゴシック"/>
      <family val="3"/>
      <charset val="128"/>
    </font>
    <font>
      <sz val="6"/>
      <name val="ＭＳ Ｐゴシック"/>
      <family val="3"/>
      <charset val="128"/>
    </font>
    <font>
      <sz val="11"/>
      <color theme="1"/>
      <name val="HG丸ｺﾞｼｯｸM-PRO"/>
      <family val="3"/>
      <charset val="128"/>
    </font>
    <font>
      <sz val="6"/>
      <color theme="1"/>
      <name val="HG丸ｺﾞｼｯｸM-PRO"/>
      <family val="3"/>
      <charset val="128"/>
    </font>
    <font>
      <sz val="8"/>
      <color theme="1"/>
      <name val="HG丸ｺﾞｼｯｸM-PRO"/>
      <family val="3"/>
      <charset val="128"/>
    </font>
    <font>
      <sz val="9"/>
      <color theme="1"/>
      <name val="HG丸ｺﾞｼｯｸM-PRO"/>
      <family val="3"/>
      <charset val="128"/>
    </font>
    <font>
      <sz val="14"/>
      <color theme="1"/>
      <name val="HG丸ｺﾞｼｯｸM-PRO"/>
      <family val="3"/>
      <charset val="128"/>
    </font>
    <font>
      <sz val="11"/>
      <color theme="2"/>
      <name val="HG丸ｺﾞｼｯｸM-PRO"/>
      <family val="3"/>
      <charset val="128"/>
    </font>
    <font>
      <sz val="11"/>
      <color theme="2"/>
      <name val="ＭＳ Ｐゴシック"/>
      <family val="2"/>
      <charset val="128"/>
      <scheme val="minor"/>
    </font>
    <font>
      <b/>
      <sz val="20"/>
      <color indexed="9"/>
      <name val="ＭＳ Ｐゴシック"/>
      <family val="3"/>
      <charset val="128"/>
      <scheme val="minor"/>
    </font>
    <font>
      <u/>
      <sz val="11"/>
      <color theme="10"/>
      <name val="ＭＳ Ｐゴシック"/>
      <family val="3"/>
      <charset val="128"/>
    </font>
    <font>
      <sz val="20"/>
      <color theme="0"/>
      <name val="ＭＳ Ｐゴシック"/>
      <family val="3"/>
      <charset val="128"/>
    </font>
    <font>
      <sz val="9"/>
      <color indexed="81"/>
      <name val="ＭＳ Ｐゴシック"/>
      <family val="3"/>
      <charset val="128"/>
    </font>
    <font>
      <sz val="11"/>
      <name val="HG丸ｺﾞｼｯｸM-PRO"/>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71">
    <xf numFmtId="0" fontId="0" fillId="0" borderId="0" xfId="0">
      <alignment vertical="center"/>
    </xf>
    <xf numFmtId="0" fontId="6" fillId="0" borderId="0" xfId="0" applyFont="1">
      <alignment vertical="center"/>
    </xf>
    <xf numFmtId="0" fontId="6" fillId="0" borderId="1"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0" xfId="0" applyFont="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49" fontId="6" fillId="0" borderId="0" xfId="0" applyNumberFormat="1" applyFont="1" applyAlignment="1">
      <alignment horizontal="center" vertical="center"/>
    </xf>
    <xf numFmtId="0" fontId="6" fillId="0" borderId="11" xfId="0" applyFont="1" applyBorder="1">
      <alignment vertical="center"/>
    </xf>
    <xf numFmtId="49" fontId="6" fillId="0" borderId="11" xfId="0" applyNumberFormat="1" applyFont="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176" fontId="6" fillId="0" borderId="0" xfId="0" applyNumberFormat="1" applyFont="1">
      <alignment vertical="center"/>
    </xf>
    <xf numFmtId="176" fontId="0" fillId="0" borderId="0" xfId="0" applyNumberFormat="1">
      <alignment vertical="center"/>
    </xf>
    <xf numFmtId="0" fontId="0" fillId="2" borderId="0" xfId="0" applyFill="1" applyBorder="1">
      <alignment vertical="center"/>
    </xf>
    <xf numFmtId="176" fontId="0" fillId="2" borderId="1" xfId="0" applyNumberFormat="1" applyFill="1" applyBorder="1" applyAlignment="1">
      <alignment horizontal="right" vertical="center"/>
    </xf>
    <xf numFmtId="176" fontId="6" fillId="0" borderId="11" xfId="0" applyNumberFormat="1" applyFont="1" applyBorder="1">
      <alignment vertical="center"/>
    </xf>
    <xf numFmtId="0" fontId="11"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lignment horizontal="center" vertical="center" shrinkToFit="1"/>
    </xf>
    <xf numFmtId="0" fontId="6" fillId="4" borderId="1" xfId="0" applyFont="1" applyFill="1" applyBorder="1" applyAlignment="1">
      <alignment horizontal="center" vertical="center" shrinkToFi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vertical="center" indent="2"/>
    </xf>
    <xf numFmtId="0" fontId="17" fillId="0" borderId="1" xfId="0" applyFont="1" applyBorder="1" applyAlignment="1">
      <alignment vertical="center" shrinkToFit="1"/>
    </xf>
    <xf numFmtId="0" fontId="8" fillId="0" borderId="3" xfId="0" applyFont="1" applyBorder="1" applyAlignment="1">
      <alignment horizontal="center" vertical="center" shrinkToFit="1"/>
    </xf>
    <xf numFmtId="0" fontId="6" fillId="6" borderId="1" xfId="0" applyFont="1" applyFill="1" applyBorder="1" applyAlignment="1">
      <alignment horizontal="center" vertical="center"/>
    </xf>
    <xf numFmtId="0" fontId="6" fillId="0" borderId="1" xfId="0" applyFont="1" applyBorder="1" applyAlignment="1">
      <alignment horizontal="center" vertical="center"/>
    </xf>
    <xf numFmtId="0" fontId="2" fillId="5" borderId="0" xfId="0" applyFont="1" applyFill="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255"/>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wrapText="1"/>
    </xf>
    <xf numFmtId="0" fontId="14" fillId="0" borderId="1" xfId="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indent="2"/>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56" fontId="6" fillId="0" borderId="1"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10" fillId="2" borderId="0" xfId="0" applyFont="1" applyFill="1" applyBorder="1" applyAlignment="1">
      <alignment horizontal="center"/>
    </xf>
    <xf numFmtId="0" fontId="10" fillId="2" borderId="11" xfId="0" applyFont="1" applyFill="1" applyBorder="1" applyAlignment="1">
      <alignment horizontal="center"/>
    </xf>
    <xf numFmtId="0" fontId="7" fillId="0" borderId="1" xfId="0"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0" borderId="11" xfId="0" applyFont="1" applyBorder="1" applyAlignment="1">
      <alignment horizontal="left" vertical="center" indent="2"/>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16892</xdr:colOff>
      <xdr:row>0</xdr:row>
      <xdr:rowOff>3771</xdr:rowOff>
    </xdr:from>
    <xdr:to>
      <xdr:col>36</xdr:col>
      <xdr:colOff>35944</xdr:colOff>
      <xdr:row>10</xdr:row>
      <xdr:rowOff>206674</xdr:rowOff>
    </xdr:to>
    <xdr:sp macro="" textlink="">
      <xdr:nvSpPr>
        <xdr:cNvPr id="2" name="テキスト ボックス 1"/>
        <xdr:cNvSpPr txBox="1"/>
      </xdr:nvSpPr>
      <xdr:spPr>
        <a:xfrm>
          <a:off x="6612505" y="3771"/>
          <a:ext cx="6488864" cy="2790828"/>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600" b="1">
              <a:solidFill>
                <a:srgbClr val="FF0000"/>
              </a:solidFill>
              <a:latin typeface="+mj-ea"/>
              <a:ea typeface="+mj-ea"/>
            </a:rPr>
            <a:t>【</a:t>
          </a:r>
          <a:r>
            <a:rPr kumimoji="1" lang="ja-JP" altLang="en-US" sz="1600" b="1">
              <a:solidFill>
                <a:srgbClr val="FF0000"/>
              </a:solidFill>
              <a:latin typeface="+mj-ea"/>
              <a:ea typeface="+mj-ea"/>
            </a:rPr>
            <a:t>記入にあたっての注意（必読）</a:t>
          </a:r>
          <a:r>
            <a:rPr kumimoji="1" lang="en-US" altLang="ja-JP" sz="1600" b="1">
              <a:solidFill>
                <a:srgbClr val="FF0000"/>
              </a:solidFill>
              <a:latin typeface="+mj-ea"/>
              <a:ea typeface="+mj-ea"/>
            </a:rPr>
            <a:t>】   </a:t>
          </a:r>
        </a:p>
        <a:p>
          <a:pPr>
            <a:lnSpc>
              <a:spcPts val="14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薄いグリーンの網掛けの欄はプルダウンリストになっています。</a:t>
          </a:r>
          <a:r>
            <a:rPr kumimoji="1" lang="ja-JP" altLang="en-US" sz="900" b="1">
              <a:latin typeface="ＭＳ ゴシック" panose="020B0609070205080204" pitchFamily="49" charset="-128"/>
              <a:ea typeface="ＭＳ ゴシック" panose="020B0609070205080204" pitchFamily="49" charset="-128"/>
            </a:rPr>
            <a:t>必ずプルダウンリストから該当するものを選んで</a:t>
          </a:r>
          <a:r>
            <a:rPr kumimoji="1" lang="ja-JP" altLang="en-US" sz="900">
              <a:latin typeface="ＭＳ ゴシック" panose="020B0609070205080204" pitchFamily="49" charset="-128"/>
              <a:ea typeface="ＭＳ ゴシック" panose="020B0609070205080204" pitchFamily="49" charset="-128"/>
            </a:rPr>
            <a:t>ください。（</a:t>
          </a:r>
          <a:r>
            <a:rPr kumimoji="1" lang="ja-JP" altLang="en-US" sz="900" b="1">
              <a:solidFill>
                <a:srgbClr val="FF0000"/>
              </a:solidFill>
              <a:latin typeface="ＭＳ ゴシック" panose="020B0609070205080204" pitchFamily="49" charset="-128"/>
              <a:ea typeface="ＭＳ ゴシック" panose="020B0609070205080204" pitchFamily="49" charset="-128"/>
            </a:rPr>
            <a:t>手入力はしないで下さい。）</a:t>
          </a:r>
          <a:r>
            <a:rPr kumimoji="1" lang="ja-JP" altLang="en-US" sz="900" b="0">
              <a:solidFill>
                <a:schemeClr val="dk1"/>
              </a:solidFill>
              <a:latin typeface="ＭＳ ゴシック" panose="020B0609070205080204" pitchFamily="49" charset="-128"/>
              <a:ea typeface="ＭＳ ゴシック" panose="020B0609070205080204" pitchFamily="49" charset="-128"/>
            </a:rPr>
            <a:t>分散会の</a:t>
          </a:r>
          <a:r>
            <a:rPr kumimoji="1" lang="ja-JP" altLang="en-US" sz="900">
              <a:latin typeface="ＭＳ ゴシック" panose="020B0609070205080204" pitchFamily="49" charset="-128"/>
              <a:ea typeface="ＭＳ ゴシック" panose="020B0609070205080204" pitchFamily="49" charset="-128"/>
            </a:rPr>
            <a:t>欄は、３つの欄に必ず希望順に</a:t>
          </a:r>
          <a:r>
            <a:rPr kumimoji="1" lang="en-US" altLang="ja-JP" sz="900">
              <a:latin typeface="ＭＳ ゴシック" panose="020B0609070205080204" pitchFamily="49" charset="-128"/>
              <a:ea typeface="ＭＳ ゴシック" panose="020B0609070205080204" pitchFamily="49" charset="-128"/>
            </a:rPr>
            <a:t>1,2,3</a:t>
          </a:r>
          <a:r>
            <a:rPr kumimoji="1" lang="ja-JP" altLang="en-US" sz="900">
              <a:latin typeface="ＭＳ ゴシック" panose="020B0609070205080204" pitchFamily="49" charset="-128"/>
              <a:ea typeface="ＭＳ ゴシック" panose="020B0609070205080204" pitchFamily="49" charset="-128"/>
            </a:rPr>
            <a:t>を選んでください。分散会に参加しない場合すべて</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を選んでください。</a:t>
          </a:r>
          <a:endParaRPr kumimoji="1" lang="en-US" altLang="ja-JP" sz="900">
            <a:latin typeface="ＭＳ ゴシック" panose="020B0609070205080204" pitchFamily="49" charset="-128"/>
            <a:ea typeface="ＭＳ ゴシック" panose="020B0609070205080204" pitchFamily="49" charset="-128"/>
          </a:endParaRPr>
        </a:p>
        <a:p>
          <a:pPr>
            <a:lnSpc>
              <a:spcPts val="14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全体会，歓迎交流会，分科会等は，参加する場合は「○（または番号）」を，参加しない場合は「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」を選んでください。</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学生の方は，「職名」欄で「学生」を選んで下さい。道へき・複連役員，道へき・複連研究推進委員，分科会助言者，分散会提言者，招待者の方は</a:t>
          </a:r>
          <a:r>
            <a:rPr kumimoji="1" lang="en-US" altLang="ja-JP" sz="900" baseline="0">
              <a:latin typeface="ＭＳ ゴシック" panose="020B0609070205080204" pitchFamily="49" charset="-128"/>
              <a:ea typeface="ＭＳ ゴシック" panose="020B0609070205080204" pitchFamily="49" charset="-128"/>
            </a:rPr>
            <a:t>,</a:t>
          </a:r>
          <a:r>
            <a:rPr kumimoji="1" lang="ja-JP" altLang="en-US" sz="900" baseline="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役員等」欄から該当するものを選んで下さい。参加費が免除になります。</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個人別の参加費等は，下記に自動集計されます。</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黄色のセルには、絶対に手入力しないようにしてください。番号を選ぶと自動で記入されます。手入力した場合参加費等の合計が正確に表示できなくなる場合があります。</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tabSelected="1" showWhiteSpace="0" view="pageBreakPreview" zoomScaleNormal="100" zoomScaleSheetLayoutView="100" workbookViewId="0">
      <selection activeCell="I8" sqref="I8:L8"/>
    </sheetView>
  </sheetViews>
  <sheetFormatPr defaultColWidth="9" defaultRowHeight="13.5" x14ac:dyDescent="0.15"/>
  <cols>
    <col min="1" max="1" width="3.875" customWidth="1"/>
    <col min="2" max="2" width="14" customWidth="1"/>
    <col min="3" max="3" width="0.25" hidden="1" customWidth="1"/>
    <col min="4" max="4" width="7.875" hidden="1" customWidth="1"/>
    <col min="5" max="5" width="5.875" customWidth="1"/>
    <col min="6" max="10" width="4.875" customWidth="1"/>
    <col min="11" max="11" width="4.75" customWidth="1"/>
    <col min="12" max="12" width="14.625" customWidth="1"/>
    <col min="13" max="13" width="4.875" customWidth="1"/>
    <col min="14" max="14" width="15" customWidth="1"/>
    <col min="15" max="15" width="0.75" customWidth="1"/>
    <col min="16" max="16" width="3.125" bestFit="1" customWidth="1"/>
    <col min="17" max="17" width="2.625" customWidth="1"/>
    <col min="18" max="18" width="2.75" customWidth="1"/>
    <col min="19" max="19" width="2.5" bestFit="1" customWidth="1"/>
    <col min="20" max="20" width="2.125" customWidth="1"/>
    <col min="21" max="21" width="0.875" customWidth="1"/>
    <col min="22" max="26" width="7.5" customWidth="1"/>
    <col min="27" max="27" width="9.875" customWidth="1"/>
    <col min="28" max="28" width="3.625" customWidth="1"/>
    <col min="29" max="35" width="2.375" customWidth="1"/>
  </cols>
  <sheetData>
    <row r="1" spans="1:39" ht="58.5" customHeight="1" x14ac:dyDescent="0.15">
      <c r="A1" s="39" t="s">
        <v>90</v>
      </c>
      <c r="B1" s="39"/>
      <c r="C1" s="39"/>
      <c r="D1" s="39"/>
      <c r="E1" s="39"/>
      <c r="F1" s="39"/>
      <c r="G1" s="39"/>
      <c r="H1" s="39"/>
      <c r="I1" s="39"/>
      <c r="J1" s="39"/>
      <c r="K1" s="39"/>
      <c r="L1" s="39"/>
      <c r="M1" s="39"/>
      <c r="N1" s="39"/>
      <c r="AA1" s="9"/>
    </row>
    <row r="2" spans="1:39" ht="6" customHeight="1" x14ac:dyDescent="0.15">
      <c r="A2" s="1"/>
      <c r="B2" s="1"/>
      <c r="C2" s="1"/>
      <c r="D2" s="1"/>
      <c r="E2" s="1"/>
      <c r="F2" s="1"/>
      <c r="G2" s="1"/>
      <c r="H2" s="1"/>
      <c r="I2" s="1"/>
      <c r="J2" s="1"/>
      <c r="K2" s="1"/>
      <c r="L2" s="1"/>
      <c r="M2" s="1"/>
      <c r="N2" s="1"/>
      <c r="O2" s="1"/>
      <c r="P2" s="1"/>
      <c r="Q2" s="1"/>
      <c r="R2" s="1"/>
      <c r="S2" s="1"/>
      <c r="T2" s="1"/>
      <c r="U2" s="1"/>
      <c r="V2" s="1"/>
      <c r="W2" s="1"/>
      <c r="X2" s="1"/>
      <c r="AA2" s="9"/>
    </row>
    <row r="3" spans="1:39" ht="18.75" customHeight="1" x14ac:dyDescent="0.15">
      <c r="A3" s="40" t="s">
        <v>17</v>
      </c>
      <c r="B3" s="40"/>
      <c r="C3" s="2"/>
      <c r="D3" s="2"/>
      <c r="E3" s="40" t="s">
        <v>79</v>
      </c>
      <c r="F3" s="40"/>
      <c r="G3" s="40"/>
      <c r="H3" s="40"/>
      <c r="I3" s="40"/>
      <c r="J3" s="40"/>
      <c r="K3" s="40"/>
      <c r="L3" s="40"/>
      <c r="M3" s="1"/>
      <c r="N3" s="1"/>
      <c r="O3" s="1"/>
      <c r="P3" s="1"/>
      <c r="Q3" s="1"/>
      <c r="R3" s="1"/>
      <c r="S3" s="1"/>
      <c r="T3" s="1"/>
      <c r="U3" s="1"/>
      <c r="V3" s="1"/>
      <c r="W3" s="1"/>
      <c r="X3" s="1"/>
      <c r="AA3" s="9"/>
    </row>
    <row r="4" spans="1:39" ht="5.25" customHeight="1" x14ac:dyDescent="0.15">
      <c r="A4" s="1"/>
      <c r="B4" s="1"/>
      <c r="C4" s="1"/>
      <c r="D4" s="1"/>
      <c r="E4" s="1"/>
      <c r="F4" s="1"/>
      <c r="G4" s="1"/>
      <c r="H4" s="1"/>
      <c r="I4" s="1"/>
      <c r="J4" s="1"/>
      <c r="K4" s="1"/>
      <c r="L4" s="1"/>
      <c r="M4" s="1"/>
      <c r="N4" s="1"/>
      <c r="O4" s="1"/>
      <c r="P4" s="1"/>
      <c r="Q4" s="1"/>
      <c r="R4" s="1"/>
      <c r="S4" s="1"/>
      <c r="T4" s="1"/>
      <c r="U4" s="1"/>
      <c r="V4" s="1"/>
      <c r="W4" s="1"/>
      <c r="X4" s="1"/>
      <c r="AA4" s="9"/>
    </row>
    <row r="5" spans="1:39" x14ac:dyDescent="0.15">
      <c r="A5" s="41" t="s">
        <v>20</v>
      </c>
      <c r="B5" s="38" t="s">
        <v>80</v>
      </c>
      <c r="C5" s="2"/>
      <c r="D5" s="2"/>
      <c r="E5" s="40" t="s">
        <v>91</v>
      </c>
      <c r="F5" s="40"/>
      <c r="G5" s="40"/>
      <c r="H5" s="40"/>
      <c r="I5" s="40" t="s">
        <v>18</v>
      </c>
      <c r="J5" s="40"/>
      <c r="K5" s="40"/>
      <c r="L5" s="40"/>
      <c r="M5" s="40" t="s">
        <v>19</v>
      </c>
      <c r="N5" s="40"/>
      <c r="O5" s="1"/>
      <c r="P5" s="1"/>
      <c r="Q5" s="1"/>
      <c r="R5" s="1"/>
      <c r="S5" s="1"/>
      <c r="T5" s="1"/>
      <c r="U5" s="1"/>
      <c r="V5" s="1"/>
      <c r="W5" s="1"/>
      <c r="X5" s="1"/>
      <c r="AA5" s="9"/>
    </row>
    <row r="6" spans="1:39" ht="27.75" customHeight="1" x14ac:dyDescent="0.15">
      <c r="A6" s="41"/>
      <c r="B6" s="37"/>
      <c r="C6" s="2"/>
      <c r="D6" s="2"/>
      <c r="E6" s="42"/>
      <c r="F6" s="43"/>
      <c r="G6" s="43"/>
      <c r="H6" s="44"/>
      <c r="I6" s="45"/>
      <c r="J6" s="46"/>
      <c r="K6" s="46"/>
      <c r="L6" s="47"/>
      <c r="M6" s="45"/>
      <c r="N6" s="47"/>
      <c r="O6" s="1"/>
      <c r="P6" s="1"/>
      <c r="Q6" s="1"/>
      <c r="R6" s="1"/>
      <c r="S6" s="1"/>
      <c r="T6" s="1"/>
      <c r="U6" s="1"/>
      <c r="V6" s="1"/>
      <c r="W6" s="1"/>
      <c r="X6" s="1"/>
      <c r="AA6" s="9"/>
    </row>
    <row r="7" spans="1:39" ht="23.25" customHeight="1" x14ac:dyDescent="0.15">
      <c r="A7" s="41"/>
      <c r="B7" s="48" t="s">
        <v>24</v>
      </c>
      <c r="C7" s="2"/>
      <c r="D7" s="2"/>
      <c r="E7" s="40" t="s">
        <v>22</v>
      </c>
      <c r="F7" s="40"/>
      <c r="G7" s="40"/>
      <c r="H7" s="40"/>
      <c r="I7" s="49"/>
      <c r="J7" s="40"/>
      <c r="K7" s="40"/>
      <c r="L7" s="40"/>
      <c r="M7" s="40"/>
      <c r="N7" s="40"/>
      <c r="O7" s="1"/>
      <c r="P7" s="1"/>
      <c r="Q7" s="1"/>
      <c r="R7" s="1"/>
      <c r="S7" s="1"/>
      <c r="T7" s="1"/>
      <c r="U7" s="1"/>
      <c r="V7" s="1"/>
      <c r="W7" s="1"/>
      <c r="X7" s="1"/>
      <c r="AA7" s="9"/>
    </row>
    <row r="8" spans="1:39" ht="23.25" customHeight="1" x14ac:dyDescent="0.15">
      <c r="A8" s="41"/>
      <c r="B8" s="48"/>
      <c r="C8" s="2"/>
      <c r="D8" s="2"/>
      <c r="E8" s="40" t="s">
        <v>23</v>
      </c>
      <c r="F8" s="40"/>
      <c r="G8" s="40"/>
      <c r="H8" s="40"/>
      <c r="I8" s="50"/>
      <c r="J8" s="46"/>
      <c r="K8" s="46"/>
      <c r="L8" s="46"/>
      <c r="M8" s="5"/>
      <c r="N8" s="6"/>
      <c r="O8" s="1"/>
      <c r="P8" s="1"/>
      <c r="Q8" s="1"/>
      <c r="R8" s="1"/>
      <c r="S8" s="1"/>
      <c r="T8" s="1"/>
      <c r="U8" s="1"/>
      <c r="V8" s="1"/>
      <c r="W8" s="1"/>
      <c r="X8" s="1"/>
      <c r="AA8" s="9"/>
    </row>
    <row r="9" spans="1:39" ht="23.25" customHeight="1" x14ac:dyDescent="0.15">
      <c r="A9" s="41"/>
      <c r="B9" s="48"/>
      <c r="C9" s="2"/>
      <c r="D9" s="2"/>
      <c r="E9" s="40" t="s">
        <v>21</v>
      </c>
      <c r="F9" s="40"/>
      <c r="G9" s="40"/>
      <c r="H9" s="40"/>
      <c r="I9" s="50"/>
      <c r="J9" s="46"/>
      <c r="K9" s="46"/>
      <c r="L9" s="46"/>
      <c r="M9" s="5"/>
      <c r="N9" s="6"/>
      <c r="O9" s="1"/>
      <c r="P9" s="1"/>
      <c r="Q9" s="1"/>
      <c r="R9" s="1"/>
      <c r="S9" s="1"/>
      <c r="T9" s="1"/>
      <c r="U9" s="1"/>
      <c r="V9" s="1"/>
      <c r="W9" s="1"/>
      <c r="X9" s="1"/>
      <c r="AA9" s="9"/>
    </row>
    <row r="10" spans="1:39" ht="4.5" customHeight="1" x14ac:dyDescent="0.15">
      <c r="A10" s="1"/>
      <c r="B10" s="1"/>
      <c r="C10" s="1"/>
      <c r="D10" s="1"/>
      <c r="E10" s="1"/>
      <c r="F10" s="1"/>
      <c r="G10" s="1"/>
      <c r="H10" s="1"/>
      <c r="I10" s="1"/>
      <c r="J10" s="1"/>
      <c r="K10" s="1"/>
      <c r="L10" s="1"/>
      <c r="M10" s="1"/>
      <c r="N10" s="1"/>
      <c r="O10" s="1"/>
      <c r="P10" s="1"/>
      <c r="Q10" s="1"/>
      <c r="R10" s="1"/>
      <c r="S10" s="1"/>
      <c r="T10" s="1"/>
      <c r="U10" s="1"/>
      <c r="V10" s="1"/>
      <c r="W10" s="1"/>
      <c r="X10" s="1"/>
    </row>
    <row r="11" spans="1:39" ht="17.25" customHeight="1" x14ac:dyDescent="0.15">
      <c r="A11" s="53" t="s">
        <v>0</v>
      </c>
      <c r="B11" s="53" t="s">
        <v>1</v>
      </c>
      <c r="C11" s="2"/>
      <c r="D11" s="2"/>
      <c r="E11" s="53" t="s">
        <v>4</v>
      </c>
      <c r="F11" s="56">
        <v>43363</v>
      </c>
      <c r="G11" s="56"/>
      <c r="H11" s="56"/>
      <c r="I11" s="56"/>
      <c r="J11" s="56"/>
      <c r="K11" s="56">
        <v>43364</v>
      </c>
      <c r="L11" s="40"/>
      <c r="M11" s="40"/>
      <c r="N11" s="53" t="s">
        <v>12</v>
      </c>
      <c r="O11" s="57" t="s">
        <v>13</v>
      </c>
      <c r="P11" s="58"/>
      <c r="Q11" s="58"/>
      <c r="R11" s="1"/>
      <c r="S11" s="1"/>
      <c r="T11" s="1"/>
      <c r="V11" s="59" t="s">
        <v>64</v>
      </c>
      <c r="W11" s="59"/>
      <c r="X11" s="59"/>
      <c r="Y11" s="59"/>
      <c r="Z11" s="59"/>
      <c r="AA11" s="59"/>
    </row>
    <row r="12" spans="1:39" ht="13.5" customHeight="1" x14ac:dyDescent="0.15">
      <c r="A12" s="54"/>
      <c r="B12" s="54"/>
      <c r="C12" s="2"/>
      <c r="D12" s="2"/>
      <c r="E12" s="54"/>
      <c r="F12" s="61" t="s">
        <v>5</v>
      </c>
      <c r="G12" s="45" t="s">
        <v>6</v>
      </c>
      <c r="H12" s="46"/>
      <c r="I12" s="47"/>
      <c r="J12" s="3" t="s">
        <v>15</v>
      </c>
      <c r="K12" s="40" t="s">
        <v>9</v>
      </c>
      <c r="L12" s="40"/>
      <c r="M12" s="40"/>
      <c r="N12" s="54"/>
      <c r="O12" s="57"/>
      <c r="P12" s="58"/>
      <c r="Q12" s="58"/>
      <c r="R12" s="1"/>
      <c r="S12" s="1"/>
      <c r="T12" s="1"/>
      <c r="U12" s="1"/>
      <c r="V12" s="60"/>
      <c r="W12" s="60"/>
      <c r="X12" s="60"/>
      <c r="Y12" s="60"/>
      <c r="Z12" s="60"/>
      <c r="AA12" s="60"/>
    </row>
    <row r="13" spans="1:39" x14ac:dyDescent="0.15">
      <c r="A13" s="55"/>
      <c r="B13" s="55"/>
      <c r="C13" s="2" t="s">
        <v>2</v>
      </c>
      <c r="D13" s="2" t="s">
        <v>3</v>
      </c>
      <c r="E13" s="55"/>
      <c r="F13" s="61"/>
      <c r="G13" s="30" t="s">
        <v>7</v>
      </c>
      <c r="H13" s="28" t="s">
        <v>73</v>
      </c>
      <c r="I13" s="28" t="s">
        <v>74</v>
      </c>
      <c r="J13" s="4" t="s">
        <v>16</v>
      </c>
      <c r="K13" s="31" t="s">
        <v>8</v>
      </c>
      <c r="L13" s="31" t="s">
        <v>10</v>
      </c>
      <c r="M13" s="31" t="s">
        <v>11</v>
      </c>
      <c r="N13" s="36" t="s">
        <v>14</v>
      </c>
      <c r="O13" s="10" t="s">
        <v>22</v>
      </c>
      <c r="P13" s="11" t="s">
        <v>53</v>
      </c>
      <c r="Q13" s="11" t="s">
        <v>54</v>
      </c>
      <c r="R13" s="1"/>
      <c r="S13" s="1"/>
      <c r="T13" s="1"/>
      <c r="U13" s="1"/>
      <c r="V13" s="15" t="s">
        <v>55</v>
      </c>
      <c r="W13" s="15"/>
      <c r="X13" s="15" t="s">
        <v>59</v>
      </c>
      <c r="Y13" s="16"/>
      <c r="Z13" s="16" t="s">
        <v>58</v>
      </c>
      <c r="AA13" s="15" t="s">
        <v>60</v>
      </c>
    </row>
    <row r="14" spans="1:39" ht="20.25" customHeight="1" x14ac:dyDescent="0.15">
      <c r="A14" s="2">
        <v>1</v>
      </c>
      <c r="B14" s="2"/>
      <c r="C14" s="2"/>
      <c r="D14" s="2"/>
      <c r="E14" s="27"/>
      <c r="F14" s="27"/>
      <c r="G14" s="27"/>
      <c r="H14" s="27"/>
      <c r="I14" s="27"/>
      <c r="J14" s="27"/>
      <c r="K14" s="27"/>
      <c r="L14" s="26" t="str">
        <f>IFERROR(VLOOKUP(K14,$AE$14:AF$24,2,FALSE),"")</f>
        <v/>
      </c>
      <c r="M14" s="27"/>
      <c r="N14" s="29"/>
      <c r="O14" s="7">
        <f>I7</f>
        <v>0</v>
      </c>
      <c r="P14" s="8">
        <f>I8</f>
        <v>0</v>
      </c>
      <c r="Q14" s="8">
        <f>I9</f>
        <v>0</v>
      </c>
      <c r="R14" s="1" t="str">
        <f>IF(OR(F14="○",G14=1,G14=2,G14=3,H14=1,H14=2,H14=3,I14=1,I14=2,I14=3,K14="①",K14="②",K14="③",K14="④",K14="⑤",K14="⑥",K14="⑦",K14="⑧"),"１","0")</f>
        <v>0</v>
      </c>
      <c r="S14" t="str">
        <f>IF(OR($B$6="釧路",N14="道へき・複連役員",N14="道へき・複連研究推進委員",N14="分科会助言者",N14="分散会提言者",N14="招待者",E14="学生"),"0","1")</f>
        <v>1</v>
      </c>
      <c r="T14">
        <f>R14*S14</f>
        <v>0</v>
      </c>
      <c r="V14" s="17">
        <f t="shared" ref="V14:V33" si="0">R14*S14*3000</f>
        <v>0</v>
      </c>
      <c r="W14" s="17" t="str">
        <f t="shared" ref="W14:W33" si="1">IF(J14="○","1","0")</f>
        <v>0</v>
      </c>
      <c r="X14" s="17">
        <f>W14*5000</f>
        <v>0</v>
      </c>
      <c r="Y14" s="21" t="str">
        <f>IF(M14="○","1","0")</f>
        <v>0</v>
      </c>
      <c r="Z14" s="17">
        <f>Y14*1000</f>
        <v>0</v>
      </c>
      <c r="AA14" s="17">
        <f t="shared" ref="AA14:AA33" si="2">V14+X14+Z14</f>
        <v>0</v>
      </c>
      <c r="AC14" s="23" t="s">
        <v>37</v>
      </c>
      <c r="AD14" s="23" t="s">
        <v>25</v>
      </c>
      <c r="AE14" s="23" t="s">
        <v>26</v>
      </c>
      <c r="AF14" s="24" t="s">
        <v>81</v>
      </c>
      <c r="AG14" s="25"/>
      <c r="AH14" s="23" t="s">
        <v>27</v>
      </c>
      <c r="AI14" s="23" t="s">
        <v>26</v>
      </c>
      <c r="AJ14" s="23" t="s">
        <v>28</v>
      </c>
      <c r="AK14" s="25"/>
      <c r="AL14" s="25">
        <v>1</v>
      </c>
      <c r="AM14" s="25"/>
    </row>
    <row r="15" spans="1:39" ht="20.25" customHeight="1" x14ac:dyDescent="0.15">
      <c r="A15" s="2">
        <v>2</v>
      </c>
      <c r="B15" s="2"/>
      <c r="C15" s="2"/>
      <c r="D15" s="2"/>
      <c r="E15" s="27"/>
      <c r="F15" s="27"/>
      <c r="G15" s="27"/>
      <c r="H15" s="27"/>
      <c r="I15" s="27"/>
      <c r="J15" s="27"/>
      <c r="K15" s="27"/>
      <c r="L15" s="26" t="str">
        <f>IFERROR(VLOOKUP(K15,$AE$14:AF$24,2,FALSE),"")</f>
        <v/>
      </c>
      <c r="M15" s="27"/>
      <c r="N15" s="29"/>
      <c r="O15" s="7">
        <f>I7</f>
        <v>0</v>
      </c>
      <c r="P15" s="8">
        <f>I8</f>
        <v>0</v>
      </c>
      <c r="Q15" s="8">
        <f>I9</f>
        <v>0</v>
      </c>
      <c r="R15" s="1" t="str">
        <f t="shared" ref="R15:R33" si="3">IF(OR(F15="○",G15=1,G15=2,G15=3,H15=1,H15=2,H15=3,I15=1,I15=2,I15=3,K15="①",K15="②",K15="③",K15="④",K15="⑤",K15="⑥",K15="⑦",K15="⑧"),"１","0")</f>
        <v>0</v>
      </c>
      <c r="S15" t="str">
        <f t="shared" ref="S15:S16" si="4">IF(OR($B$6="釧路",N15="道へき・複連役員",N15="道へき・複連研究推進委員",N15="分科会助言者",N15="分散会提言者",N15="招待者",E15="学生"),"0","1")</f>
        <v>1</v>
      </c>
      <c r="T15">
        <f t="shared" ref="T15:T33" si="5">R15*S15</f>
        <v>0</v>
      </c>
      <c r="V15" s="17">
        <f t="shared" si="0"/>
        <v>0</v>
      </c>
      <c r="W15" s="17" t="str">
        <f t="shared" si="1"/>
        <v>0</v>
      </c>
      <c r="X15" s="17">
        <f t="shared" ref="X15:X33" si="6">W15*5000</f>
        <v>0</v>
      </c>
      <c r="Y15" s="21" t="str">
        <f t="shared" ref="Y15:Y33" si="7">IF(M15="○","1","0")</f>
        <v>0</v>
      </c>
      <c r="Z15" s="17">
        <f t="shared" ref="Z15:Z33" si="8">Y15*1000</f>
        <v>0</v>
      </c>
      <c r="AA15" s="17">
        <f t="shared" si="2"/>
        <v>0</v>
      </c>
      <c r="AC15" s="23" t="s">
        <v>38</v>
      </c>
      <c r="AD15" s="23" t="s">
        <v>29</v>
      </c>
      <c r="AE15" s="23" t="s">
        <v>30</v>
      </c>
      <c r="AF15" s="24" t="s">
        <v>82</v>
      </c>
      <c r="AG15" s="25"/>
      <c r="AH15" s="23" t="s">
        <v>76</v>
      </c>
      <c r="AI15" s="23" t="s">
        <v>30</v>
      </c>
      <c r="AJ15" s="23" t="s">
        <v>32</v>
      </c>
      <c r="AK15" s="25"/>
      <c r="AL15" s="25">
        <v>2</v>
      </c>
      <c r="AM15" s="25"/>
    </row>
    <row r="16" spans="1:39" ht="20.25" customHeight="1" x14ac:dyDescent="0.15">
      <c r="A16" s="2">
        <v>3</v>
      </c>
      <c r="B16" s="2"/>
      <c r="C16" s="2"/>
      <c r="D16" s="2"/>
      <c r="E16" s="27"/>
      <c r="F16" s="27"/>
      <c r="G16" s="27"/>
      <c r="H16" s="27"/>
      <c r="I16" s="27"/>
      <c r="J16" s="27"/>
      <c r="K16" s="27"/>
      <c r="L16" s="26" t="str">
        <f>IFERROR(VLOOKUP(K16,$AE$14:AF$24,2,FALSE),"")</f>
        <v/>
      </c>
      <c r="M16" s="27"/>
      <c r="N16" s="29"/>
      <c r="O16" s="7">
        <f>I7</f>
        <v>0</v>
      </c>
      <c r="P16" s="8">
        <f>I8</f>
        <v>0</v>
      </c>
      <c r="Q16" s="8">
        <f>I9</f>
        <v>0</v>
      </c>
      <c r="R16" s="1" t="str">
        <f t="shared" si="3"/>
        <v>0</v>
      </c>
      <c r="S16" t="str">
        <f t="shared" si="4"/>
        <v>1</v>
      </c>
      <c r="T16">
        <f t="shared" si="5"/>
        <v>0</v>
      </c>
      <c r="V16" s="17">
        <f t="shared" si="0"/>
        <v>0</v>
      </c>
      <c r="W16" s="17" t="str">
        <f t="shared" si="1"/>
        <v>0</v>
      </c>
      <c r="X16" s="17">
        <f t="shared" si="6"/>
        <v>0</v>
      </c>
      <c r="Y16" s="21" t="str">
        <f t="shared" si="7"/>
        <v>0</v>
      </c>
      <c r="Z16" s="17">
        <f t="shared" si="8"/>
        <v>0</v>
      </c>
      <c r="AA16" s="17">
        <f t="shared" si="2"/>
        <v>0</v>
      </c>
      <c r="AC16" s="23" t="s">
        <v>39</v>
      </c>
      <c r="AD16" s="23" t="s">
        <v>33</v>
      </c>
      <c r="AE16" s="23" t="s">
        <v>65</v>
      </c>
      <c r="AF16" s="24" t="s">
        <v>83</v>
      </c>
      <c r="AG16" s="25"/>
      <c r="AH16" s="23"/>
      <c r="AI16" s="23" t="s">
        <v>31</v>
      </c>
      <c r="AJ16" s="23" t="s">
        <v>34</v>
      </c>
      <c r="AK16" s="25"/>
      <c r="AL16" s="25">
        <v>3</v>
      </c>
      <c r="AM16" s="25"/>
    </row>
    <row r="17" spans="1:39" ht="20.25" customHeight="1" x14ac:dyDescent="0.15">
      <c r="A17" s="2">
        <v>4</v>
      </c>
      <c r="B17" s="2"/>
      <c r="C17" s="2">
        <f>B6</f>
        <v>0</v>
      </c>
      <c r="D17" s="2">
        <f>I6</f>
        <v>0</v>
      </c>
      <c r="E17" s="27"/>
      <c r="F17" s="27"/>
      <c r="G17" s="27"/>
      <c r="H17" s="27"/>
      <c r="I17" s="27"/>
      <c r="J17" s="27"/>
      <c r="K17" s="27"/>
      <c r="L17" s="26" t="str">
        <f>IFERROR(VLOOKUP(K17,$AE$14:AF$24,2,FALSE),"")</f>
        <v/>
      </c>
      <c r="M17" s="27"/>
      <c r="N17" s="29"/>
      <c r="O17" s="7">
        <f>I7</f>
        <v>0</v>
      </c>
      <c r="P17" s="8">
        <f>I8</f>
        <v>0</v>
      </c>
      <c r="Q17" s="8">
        <f>I9</f>
        <v>0</v>
      </c>
      <c r="R17" s="1" t="str">
        <f t="shared" si="3"/>
        <v>0</v>
      </c>
      <c r="S17" t="str">
        <f>IF(OR($B$6="釧路",N17="道へき・複連役員",N17="道へき・複連研究推進委員",N17="分科会助言者",N17="分散会提言者",N17="招待者",E17="学生"),"0","1")</f>
        <v>1</v>
      </c>
      <c r="T17">
        <f t="shared" si="5"/>
        <v>0</v>
      </c>
      <c r="V17" s="17">
        <f t="shared" si="0"/>
        <v>0</v>
      </c>
      <c r="W17" s="17" t="str">
        <f t="shared" si="1"/>
        <v>0</v>
      </c>
      <c r="X17" s="17">
        <f t="shared" si="6"/>
        <v>0</v>
      </c>
      <c r="Y17" s="21" t="str">
        <f t="shared" si="7"/>
        <v>0</v>
      </c>
      <c r="Z17" s="17">
        <f t="shared" si="8"/>
        <v>0</v>
      </c>
      <c r="AA17" s="17">
        <f t="shared" si="2"/>
        <v>0</v>
      </c>
      <c r="AC17" s="23" t="s">
        <v>40</v>
      </c>
      <c r="AD17" s="23" t="s">
        <v>71</v>
      </c>
      <c r="AE17" s="23" t="s">
        <v>66</v>
      </c>
      <c r="AF17" s="24" t="s">
        <v>84</v>
      </c>
      <c r="AG17" s="25"/>
      <c r="AH17" s="23"/>
      <c r="AI17" s="23"/>
      <c r="AJ17" s="23" t="s">
        <v>35</v>
      </c>
      <c r="AK17" s="25"/>
      <c r="AL17" s="25" t="s">
        <v>75</v>
      </c>
      <c r="AM17" s="25"/>
    </row>
    <row r="18" spans="1:39" ht="20.25" customHeight="1" x14ac:dyDescent="0.15">
      <c r="A18" s="2">
        <v>5</v>
      </c>
      <c r="B18" s="2"/>
      <c r="C18" s="2">
        <f>B6</f>
        <v>0</v>
      </c>
      <c r="D18" s="2">
        <f>I6</f>
        <v>0</v>
      </c>
      <c r="E18" s="27"/>
      <c r="F18" s="27"/>
      <c r="G18" s="27"/>
      <c r="H18" s="27"/>
      <c r="I18" s="27"/>
      <c r="J18" s="27"/>
      <c r="K18" s="27"/>
      <c r="L18" s="26" t="str">
        <f>IFERROR(VLOOKUP(K18,$AE$14:AF$24,2,FALSE),"")</f>
        <v/>
      </c>
      <c r="M18" s="27"/>
      <c r="N18" s="29"/>
      <c r="O18" s="7">
        <f>I7</f>
        <v>0</v>
      </c>
      <c r="P18" s="8">
        <f>I8</f>
        <v>0</v>
      </c>
      <c r="Q18" s="8">
        <f>I9</f>
        <v>0</v>
      </c>
      <c r="R18" s="1" t="str">
        <f t="shared" si="3"/>
        <v>0</v>
      </c>
      <c r="S18" t="str">
        <f t="shared" ref="S18:S33" si="9">IF(OR($B$6="釧路",N18="道へき・複連役員",N18="道へき・複連研究推進委員",N18="分科会助言者",N18="分散会提言者",N18="招待者",E18="学生"),"0","1")</f>
        <v>1</v>
      </c>
      <c r="T18">
        <f t="shared" si="5"/>
        <v>0</v>
      </c>
      <c r="V18" s="17">
        <f t="shared" si="0"/>
        <v>0</v>
      </c>
      <c r="W18" s="17" t="str">
        <f t="shared" si="1"/>
        <v>0</v>
      </c>
      <c r="X18" s="17">
        <f t="shared" si="6"/>
        <v>0</v>
      </c>
      <c r="Y18" s="21" t="str">
        <f t="shared" si="7"/>
        <v>0</v>
      </c>
      <c r="Z18" s="17">
        <f t="shared" si="8"/>
        <v>0</v>
      </c>
      <c r="AA18" s="17">
        <f t="shared" si="2"/>
        <v>0</v>
      </c>
      <c r="AC18" s="23" t="s">
        <v>41</v>
      </c>
      <c r="AD18" s="23" t="s">
        <v>72</v>
      </c>
      <c r="AE18" s="23" t="s">
        <v>67</v>
      </c>
      <c r="AF18" s="24" t="s">
        <v>85</v>
      </c>
      <c r="AG18" s="25"/>
      <c r="AH18" s="23"/>
      <c r="AI18" s="23"/>
      <c r="AJ18" s="23" t="s">
        <v>52</v>
      </c>
      <c r="AK18" s="25"/>
      <c r="AL18" s="25"/>
      <c r="AM18" s="25"/>
    </row>
    <row r="19" spans="1:39" ht="20.25" customHeight="1" x14ac:dyDescent="0.15">
      <c r="A19" s="2">
        <v>6</v>
      </c>
      <c r="B19" s="2"/>
      <c r="C19" s="2">
        <f>B6</f>
        <v>0</v>
      </c>
      <c r="D19" s="35">
        <f>I6</f>
        <v>0</v>
      </c>
      <c r="E19" s="27"/>
      <c r="F19" s="27"/>
      <c r="G19" s="27"/>
      <c r="H19" s="27"/>
      <c r="I19" s="27"/>
      <c r="J19" s="27"/>
      <c r="K19" s="27"/>
      <c r="L19" s="26" t="str">
        <f>IFERROR(VLOOKUP(K19,$AE$14:AF$24,2,FALSE),"")</f>
        <v/>
      </c>
      <c r="M19" s="27"/>
      <c r="N19" s="29"/>
      <c r="O19" s="7">
        <f>I7</f>
        <v>0</v>
      </c>
      <c r="P19" s="8">
        <f>I8</f>
        <v>0</v>
      </c>
      <c r="Q19" s="8">
        <f>I9</f>
        <v>0</v>
      </c>
      <c r="R19" s="1" t="str">
        <f t="shared" si="3"/>
        <v>0</v>
      </c>
      <c r="S19" t="str">
        <f t="shared" si="9"/>
        <v>1</v>
      </c>
      <c r="T19">
        <f t="shared" si="5"/>
        <v>0</v>
      </c>
      <c r="V19" s="17">
        <f t="shared" si="0"/>
        <v>0</v>
      </c>
      <c r="W19" s="17" t="str">
        <f t="shared" si="1"/>
        <v>0</v>
      </c>
      <c r="X19" s="17">
        <f t="shared" si="6"/>
        <v>0</v>
      </c>
      <c r="Y19" s="21" t="str">
        <f t="shared" si="7"/>
        <v>0</v>
      </c>
      <c r="Z19" s="17">
        <f t="shared" si="8"/>
        <v>0</v>
      </c>
      <c r="AA19" s="17">
        <f t="shared" si="2"/>
        <v>0</v>
      </c>
      <c r="AC19" s="23" t="s">
        <v>42</v>
      </c>
      <c r="AD19" s="23" t="s">
        <v>51</v>
      </c>
      <c r="AE19" s="23" t="s">
        <v>68</v>
      </c>
      <c r="AF19" s="24" t="s">
        <v>86</v>
      </c>
      <c r="AG19" s="25"/>
      <c r="AH19" s="23"/>
      <c r="AI19" s="23"/>
      <c r="AJ19" s="23"/>
      <c r="AK19" s="25"/>
      <c r="AL19" s="25"/>
      <c r="AM19" s="25"/>
    </row>
    <row r="20" spans="1:39" ht="20.25" customHeight="1" x14ac:dyDescent="0.15">
      <c r="A20" s="2">
        <v>7</v>
      </c>
      <c r="B20" s="2"/>
      <c r="C20" s="2">
        <f>B6</f>
        <v>0</v>
      </c>
      <c r="D20" s="2">
        <f>I6</f>
        <v>0</v>
      </c>
      <c r="E20" s="27"/>
      <c r="F20" s="27"/>
      <c r="G20" s="27"/>
      <c r="H20" s="27"/>
      <c r="I20" s="27"/>
      <c r="J20" s="27"/>
      <c r="K20" s="27"/>
      <c r="L20" s="26" t="str">
        <f>IFERROR(VLOOKUP(K20,$AE$14:AF$24,2,FALSE),"")</f>
        <v/>
      </c>
      <c r="M20" s="27"/>
      <c r="N20" s="29"/>
      <c r="O20" s="7">
        <f>I7</f>
        <v>0</v>
      </c>
      <c r="P20" s="8">
        <f>I8</f>
        <v>0</v>
      </c>
      <c r="Q20" s="8">
        <f>I9</f>
        <v>0</v>
      </c>
      <c r="R20" s="1" t="str">
        <f t="shared" si="3"/>
        <v>0</v>
      </c>
      <c r="S20" t="str">
        <f t="shared" si="9"/>
        <v>1</v>
      </c>
      <c r="T20">
        <f t="shared" si="5"/>
        <v>0</v>
      </c>
      <c r="V20" s="17">
        <f t="shared" si="0"/>
        <v>0</v>
      </c>
      <c r="W20" s="17" t="str">
        <f t="shared" si="1"/>
        <v>0</v>
      </c>
      <c r="X20" s="17">
        <f t="shared" si="6"/>
        <v>0</v>
      </c>
      <c r="Y20" s="21" t="str">
        <f t="shared" si="7"/>
        <v>0</v>
      </c>
      <c r="Z20" s="17">
        <f t="shared" si="8"/>
        <v>0</v>
      </c>
      <c r="AA20" s="17">
        <f t="shared" si="2"/>
        <v>0</v>
      </c>
      <c r="AC20" s="23" t="s">
        <v>43</v>
      </c>
      <c r="AD20" s="23" t="s">
        <v>36</v>
      </c>
      <c r="AE20" s="23" t="s">
        <v>69</v>
      </c>
      <c r="AF20" s="24" t="s">
        <v>87</v>
      </c>
      <c r="AG20" s="25"/>
      <c r="AH20" s="23"/>
      <c r="AI20" s="23"/>
      <c r="AJ20" s="23"/>
      <c r="AK20" s="25"/>
      <c r="AL20" s="25"/>
      <c r="AM20" s="25"/>
    </row>
    <row r="21" spans="1:39" ht="20.25" customHeight="1" x14ac:dyDescent="0.15">
      <c r="A21" s="2">
        <v>8</v>
      </c>
      <c r="B21" s="2"/>
      <c r="C21" s="2">
        <f>B6</f>
        <v>0</v>
      </c>
      <c r="D21" s="2">
        <f>I6</f>
        <v>0</v>
      </c>
      <c r="E21" s="27"/>
      <c r="F21" s="27"/>
      <c r="G21" s="27"/>
      <c r="H21" s="27"/>
      <c r="I21" s="27"/>
      <c r="J21" s="27"/>
      <c r="K21" s="27"/>
      <c r="L21" s="26" t="str">
        <f>IFERROR(VLOOKUP(K21,$AE$14:AF$24,2,FALSE),"")</f>
        <v/>
      </c>
      <c r="M21" s="27"/>
      <c r="N21" s="29"/>
      <c r="O21" s="7">
        <f>I7</f>
        <v>0</v>
      </c>
      <c r="P21" s="8">
        <f>I8</f>
        <v>0</v>
      </c>
      <c r="Q21" s="8">
        <f>I9</f>
        <v>0</v>
      </c>
      <c r="R21" s="1" t="str">
        <f t="shared" si="3"/>
        <v>0</v>
      </c>
      <c r="S21" t="str">
        <f t="shared" si="9"/>
        <v>1</v>
      </c>
      <c r="T21">
        <f t="shared" si="5"/>
        <v>0</v>
      </c>
      <c r="V21" s="17">
        <f t="shared" si="0"/>
        <v>0</v>
      </c>
      <c r="W21" s="17" t="str">
        <f t="shared" si="1"/>
        <v>0</v>
      </c>
      <c r="X21" s="17">
        <f t="shared" si="6"/>
        <v>0</v>
      </c>
      <c r="Y21" s="21" t="str">
        <f t="shared" si="7"/>
        <v>0</v>
      </c>
      <c r="Z21" s="17">
        <f t="shared" si="8"/>
        <v>0</v>
      </c>
      <c r="AA21" s="17">
        <f t="shared" si="2"/>
        <v>0</v>
      </c>
      <c r="AC21" s="23" t="s">
        <v>44</v>
      </c>
      <c r="AD21" s="23"/>
      <c r="AE21" s="23" t="s">
        <v>70</v>
      </c>
      <c r="AF21" s="24" t="s">
        <v>88</v>
      </c>
      <c r="AG21" s="25"/>
      <c r="AH21" s="23"/>
      <c r="AI21" s="23"/>
      <c r="AJ21" s="23"/>
      <c r="AK21" s="25"/>
      <c r="AL21" s="25"/>
      <c r="AM21" s="25"/>
    </row>
    <row r="22" spans="1:39" ht="20.25" customHeight="1" x14ac:dyDescent="0.15">
      <c r="A22" s="2">
        <v>9</v>
      </c>
      <c r="B22" s="2"/>
      <c r="C22" s="2">
        <f>B6</f>
        <v>0</v>
      </c>
      <c r="D22" s="2">
        <f>I6</f>
        <v>0</v>
      </c>
      <c r="E22" s="27"/>
      <c r="F22" s="27"/>
      <c r="G22" s="27"/>
      <c r="H22" s="27"/>
      <c r="I22" s="27"/>
      <c r="J22" s="27"/>
      <c r="K22" s="27"/>
      <c r="L22" s="26" t="str">
        <f>IFERROR(VLOOKUP(K22,$AE$14:AF$24,2,FALSE),"")</f>
        <v/>
      </c>
      <c r="M22" s="27"/>
      <c r="N22" s="29"/>
      <c r="O22" s="7">
        <f>I7</f>
        <v>0</v>
      </c>
      <c r="P22" s="8">
        <f>I8</f>
        <v>0</v>
      </c>
      <c r="Q22" s="8">
        <f>I9</f>
        <v>0</v>
      </c>
      <c r="R22" s="1" t="str">
        <f t="shared" si="3"/>
        <v>0</v>
      </c>
      <c r="S22" t="str">
        <f t="shared" si="9"/>
        <v>1</v>
      </c>
      <c r="T22">
        <f t="shared" si="5"/>
        <v>0</v>
      </c>
      <c r="V22" s="17">
        <f t="shared" si="0"/>
        <v>0</v>
      </c>
      <c r="W22" s="17" t="str">
        <f t="shared" si="1"/>
        <v>0</v>
      </c>
      <c r="X22" s="17">
        <f t="shared" si="6"/>
        <v>0</v>
      </c>
      <c r="Y22" s="21" t="str">
        <f t="shared" si="7"/>
        <v>0</v>
      </c>
      <c r="Z22" s="17">
        <f t="shared" si="8"/>
        <v>0</v>
      </c>
      <c r="AA22" s="17">
        <f t="shared" si="2"/>
        <v>0</v>
      </c>
      <c r="AC22" s="23" t="s">
        <v>45</v>
      </c>
      <c r="AD22" s="23"/>
      <c r="AE22" s="23"/>
      <c r="AF22" s="24"/>
      <c r="AG22" s="25"/>
      <c r="AH22" s="23"/>
      <c r="AI22" s="23"/>
      <c r="AJ22" s="23"/>
      <c r="AK22" s="25"/>
      <c r="AL22" s="25"/>
      <c r="AM22" s="25"/>
    </row>
    <row r="23" spans="1:39" ht="20.25" customHeight="1" x14ac:dyDescent="0.15">
      <c r="A23" s="2">
        <v>10</v>
      </c>
      <c r="B23" s="2"/>
      <c r="C23" s="2">
        <f>B6</f>
        <v>0</v>
      </c>
      <c r="D23" s="2">
        <f>I6</f>
        <v>0</v>
      </c>
      <c r="E23" s="27"/>
      <c r="F23" s="27"/>
      <c r="G23" s="27"/>
      <c r="H23" s="27"/>
      <c r="I23" s="27"/>
      <c r="J23" s="27"/>
      <c r="K23" s="27"/>
      <c r="L23" s="26" t="str">
        <f>IFERROR(VLOOKUP(K23,$AE$14:AF$24,2,FALSE),"")</f>
        <v/>
      </c>
      <c r="M23" s="27"/>
      <c r="N23" s="29"/>
      <c r="O23" s="7">
        <f>I7</f>
        <v>0</v>
      </c>
      <c r="P23" s="8">
        <f>I8</f>
        <v>0</v>
      </c>
      <c r="Q23" s="8">
        <f>I9</f>
        <v>0</v>
      </c>
      <c r="R23" s="1" t="str">
        <f t="shared" si="3"/>
        <v>0</v>
      </c>
      <c r="S23" t="str">
        <f t="shared" si="9"/>
        <v>1</v>
      </c>
      <c r="T23">
        <f t="shared" si="5"/>
        <v>0</v>
      </c>
      <c r="V23" s="17">
        <f t="shared" si="0"/>
        <v>0</v>
      </c>
      <c r="W23" s="17" t="str">
        <f t="shared" si="1"/>
        <v>0</v>
      </c>
      <c r="X23" s="17">
        <f t="shared" si="6"/>
        <v>0</v>
      </c>
      <c r="Y23" s="21" t="str">
        <f t="shared" si="7"/>
        <v>0</v>
      </c>
      <c r="Z23" s="17">
        <f t="shared" si="8"/>
        <v>0</v>
      </c>
      <c r="AA23" s="17">
        <f t="shared" si="2"/>
        <v>0</v>
      </c>
      <c r="AC23" s="23" t="s">
        <v>46</v>
      </c>
      <c r="AD23" s="23"/>
      <c r="AE23" s="23" t="s">
        <v>31</v>
      </c>
      <c r="AF23" s="23"/>
      <c r="AG23" s="23"/>
      <c r="AH23" s="23"/>
      <c r="AI23" s="23"/>
      <c r="AJ23" s="23"/>
      <c r="AK23" s="25"/>
      <c r="AL23" s="25"/>
      <c r="AM23" s="25"/>
    </row>
    <row r="24" spans="1:39" ht="20.25" customHeight="1" x14ac:dyDescent="0.15">
      <c r="A24" s="2">
        <v>11</v>
      </c>
      <c r="B24" s="2"/>
      <c r="C24" s="2">
        <f>B6</f>
        <v>0</v>
      </c>
      <c r="D24" s="2">
        <f>I6</f>
        <v>0</v>
      </c>
      <c r="E24" s="27"/>
      <c r="F24" s="27"/>
      <c r="G24" s="27"/>
      <c r="H24" s="27"/>
      <c r="I24" s="27"/>
      <c r="J24" s="27"/>
      <c r="K24" s="27"/>
      <c r="L24" s="26" t="str">
        <f>IFERROR(VLOOKUP(K24,$AE$14:AF$24,2,FALSE),"")</f>
        <v/>
      </c>
      <c r="M24" s="27"/>
      <c r="N24" s="29"/>
      <c r="O24" s="7">
        <f>I7</f>
        <v>0</v>
      </c>
      <c r="P24" s="8">
        <f>I8</f>
        <v>0</v>
      </c>
      <c r="Q24" s="8">
        <f>I9</f>
        <v>0</v>
      </c>
      <c r="R24" s="1" t="str">
        <f t="shared" si="3"/>
        <v>0</v>
      </c>
      <c r="S24" t="str">
        <f t="shared" si="9"/>
        <v>1</v>
      </c>
      <c r="T24">
        <f t="shared" si="5"/>
        <v>0</v>
      </c>
      <c r="V24" s="17">
        <f t="shared" si="0"/>
        <v>0</v>
      </c>
      <c r="W24" s="17" t="str">
        <f t="shared" si="1"/>
        <v>0</v>
      </c>
      <c r="X24" s="17">
        <f t="shared" si="6"/>
        <v>0</v>
      </c>
      <c r="Y24" s="21" t="str">
        <f t="shared" si="7"/>
        <v>0</v>
      </c>
      <c r="Z24" s="17">
        <f t="shared" si="8"/>
        <v>0</v>
      </c>
      <c r="AA24" s="17">
        <f t="shared" si="2"/>
        <v>0</v>
      </c>
      <c r="AC24" s="23" t="s">
        <v>47</v>
      </c>
      <c r="AD24" s="23"/>
      <c r="AE24" s="23"/>
      <c r="AF24" s="23"/>
      <c r="AG24" s="25"/>
      <c r="AH24" s="25"/>
      <c r="AI24" s="25"/>
      <c r="AJ24" s="25"/>
      <c r="AK24" s="25"/>
      <c r="AL24" s="25"/>
      <c r="AM24" s="25"/>
    </row>
    <row r="25" spans="1:39" ht="20.25" customHeight="1" x14ac:dyDescent="0.15">
      <c r="A25" s="2">
        <v>12</v>
      </c>
      <c r="B25" s="2"/>
      <c r="C25" s="2">
        <f>B6</f>
        <v>0</v>
      </c>
      <c r="D25" s="2">
        <f>I6</f>
        <v>0</v>
      </c>
      <c r="E25" s="27"/>
      <c r="F25" s="27"/>
      <c r="G25" s="27"/>
      <c r="H25" s="27"/>
      <c r="I25" s="27"/>
      <c r="J25" s="27"/>
      <c r="K25" s="27"/>
      <c r="L25" s="26" t="str">
        <f>IFERROR(VLOOKUP(K25,$AE$14:AF$24,2,FALSE),"")</f>
        <v/>
      </c>
      <c r="M25" s="27"/>
      <c r="N25" s="29"/>
      <c r="O25" s="7">
        <f>I7</f>
        <v>0</v>
      </c>
      <c r="P25" s="8">
        <f>I8</f>
        <v>0</v>
      </c>
      <c r="Q25" s="8">
        <f>I9</f>
        <v>0</v>
      </c>
      <c r="R25" s="1" t="str">
        <f t="shared" si="3"/>
        <v>0</v>
      </c>
      <c r="S25" t="str">
        <f t="shared" si="9"/>
        <v>1</v>
      </c>
      <c r="T25">
        <f t="shared" si="5"/>
        <v>0</v>
      </c>
      <c r="V25" s="17">
        <f t="shared" si="0"/>
        <v>0</v>
      </c>
      <c r="W25" s="17" t="str">
        <f t="shared" si="1"/>
        <v>0</v>
      </c>
      <c r="X25" s="17">
        <f t="shared" si="6"/>
        <v>0</v>
      </c>
      <c r="Y25" s="21" t="str">
        <f t="shared" si="7"/>
        <v>0</v>
      </c>
      <c r="Z25" s="17">
        <f t="shared" si="8"/>
        <v>0</v>
      </c>
      <c r="AA25" s="17">
        <f t="shared" si="2"/>
        <v>0</v>
      </c>
      <c r="AC25" s="23" t="s">
        <v>48</v>
      </c>
      <c r="AD25" s="23"/>
      <c r="AE25" s="23"/>
      <c r="AF25" s="23"/>
      <c r="AG25" s="25"/>
      <c r="AH25" s="25"/>
      <c r="AI25" s="25"/>
      <c r="AJ25" s="25"/>
      <c r="AK25" s="25"/>
      <c r="AL25" s="25"/>
      <c r="AM25" s="25"/>
    </row>
    <row r="26" spans="1:39" ht="20.25" customHeight="1" x14ac:dyDescent="0.15">
      <c r="A26" s="2">
        <v>13</v>
      </c>
      <c r="B26" s="2"/>
      <c r="C26" s="2">
        <f>B6</f>
        <v>0</v>
      </c>
      <c r="D26" s="2">
        <f>I6</f>
        <v>0</v>
      </c>
      <c r="E26" s="27"/>
      <c r="F26" s="27"/>
      <c r="G26" s="27"/>
      <c r="H26" s="27"/>
      <c r="I26" s="27"/>
      <c r="J26" s="27"/>
      <c r="K26" s="27"/>
      <c r="L26" s="26" t="str">
        <f>IFERROR(VLOOKUP(K26,$AE$14:AF$24,2,FALSE),"")</f>
        <v/>
      </c>
      <c r="M26" s="27"/>
      <c r="N26" s="29"/>
      <c r="O26" s="7">
        <f>I7</f>
        <v>0</v>
      </c>
      <c r="P26" s="8">
        <f>I8</f>
        <v>0</v>
      </c>
      <c r="Q26" s="8">
        <f>I9</f>
        <v>0</v>
      </c>
      <c r="R26" s="1" t="str">
        <f t="shared" si="3"/>
        <v>0</v>
      </c>
      <c r="S26" t="str">
        <f t="shared" si="9"/>
        <v>1</v>
      </c>
      <c r="T26">
        <f t="shared" si="5"/>
        <v>0</v>
      </c>
      <c r="V26" s="17">
        <f t="shared" si="0"/>
        <v>0</v>
      </c>
      <c r="W26" s="17" t="str">
        <f t="shared" si="1"/>
        <v>0</v>
      </c>
      <c r="X26" s="17">
        <f t="shared" si="6"/>
        <v>0</v>
      </c>
      <c r="Y26" s="21" t="str">
        <f t="shared" si="7"/>
        <v>0</v>
      </c>
      <c r="Z26" s="17">
        <f t="shared" si="8"/>
        <v>0</v>
      </c>
      <c r="AA26" s="17">
        <f t="shared" si="2"/>
        <v>0</v>
      </c>
      <c r="AC26" s="23" t="s">
        <v>49</v>
      </c>
      <c r="AD26" s="23"/>
      <c r="AE26" s="23"/>
      <c r="AF26" s="23"/>
      <c r="AG26" s="25"/>
      <c r="AH26" s="25"/>
      <c r="AI26" s="25"/>
      <c r="AJ26" s="25"/>
      <c r="AK26" s="25"/>
      <c r="AL26" s="25"/>
      <c r="AM26" s="25"/>
    </row>
    <row r="27" spans="1:39" ht="20.25" customHeight="1" x14ac:dyDescent="0.15">
      <c r="A27" s="2">
        <v>14</v>
      </c>
      <c r="B27" s="2"/>
      <c r="C27" s="2">
        <f>B6</f>
        <v>0</v>
      </c>
      <c r="D27" s="2">
        <f>I6</f>
        <v>0</v>
      </c>
      <c r="E27" s="27"/>
      <c r="F27" s="27"/>
      <c r="G27" s="27"/>
      <c r="H27" s="27"/>
      <c r="I27" s="27"/>
      <c r="J27" s="27"/>
      <c r="K27" s="27"/>
      <c r="L27" s="26" t="str">
        <f>IFERROR(VLOOKUP(K27,$AE$14:AF$24,2,FALSE),"")</f>
        <v/>
      </c>
      <c r="M27" s="27"/>
      <c r="N27" s="29"/>
      <c r="O27" s="7">
        <f>I7</f>
        <v>0</v>
      </c>
      <c r="P27" s="8">
        <f>I8</f>
        <v>0</v>
      </c>
      <c r="Q27" s="8">
        <f>I9</f>
        <v>0</v>
      </c>
      <c r="R27" s="1" t="str">
        <f t="shared" si="3"/>
        <v>0</v>
      </c>
      <c r="S27" t="str">
        <f t="shared" si="9"/>
        <v>1</v>
      </c>
      <c r="T27">
        <f t="shared" si="5"/>
        <v>0</v>
      </c>
      <c r="V27" s="17">
        <f t="shared" si="0"/>
        <v>0</v>
      </c>
      <c r="W27" s="17" t="str">
        <f t="shared" si="1"/>
        <v>0</v>
      </c>
      <c r="X27" s="17">
        <f t="shared" si="6"/>
        <v>0</v>
      </c>
      <c r="Y27" s="21" t="str">
        <f>IF(M27="○","1","0")</f>
        <v>0</v>
      </c>
      <c r="Z27" s="17">
        <f t="shared" si="8"/>
        <v>0</v>
      </c>
      <c r="AA27" s="17">
        <f t="shared" si="2"/>
        <v>0</v>
      </c>
      <c r="AC27" s="23" t="s">
        <v>50</v>
      </c>
      <c r="AD27" s="23"/>
      <c r="AE27" s="23"/>
      <c r="AF27" s="23"/>
      <c r="AG27" s="25"/>
      <c r="AH27" s="25"/>
      <c r="AI27" s="25"/>
      <c r="AJ27" s="25"/>
      <c r="AK27" s="25"/>
      <c r="AL27" s="25"/>
      <c r="AM27" s="25"/>
    </row>
    <row r="28" spans="1:39" ht="20.25" customHeight="1" x14ac:dyDescent="0.15">
      <c r="A28" s="2">
        <v>15</v>
      </c>
      <c r="B28" s="2"/>
      <c r="C28" s="2">
        <f>B6</f>
        <v>0</v>
      </c>
      <c r="D28" s="2">
        <f>I6</f>
        <v>0</v>
      </c>
      <c r="E28" s="27"/>
      <c r="F28" s="27"/>
      <c r="G28" s="27"/>
      <c r="H28" s="27"/>
      <c r="I28" s="27"/>
      <c r="J28" s="27"/>
      <c r="K28" s="27"/>
      <c r="L28" s="26" t="str">
        <f>IFERROR(VLOOKUP(K28,$AE$14:AF$24,2,FALSE),"")</f>
        <v/>
      </c>
      <c r="M28" s="27"/>
      <c r="N28" s="29"/>
      <c r="O28" s="7">
        <f>I7</f>
        <v>0</v>
      </c>
      <c r="P28" s="8">
        <f>I8</f>
        <v>0</v>
      </c>
      <c r="Q28" s="8">
        <f>I9</f>
        <v>0</v>
      </c>
      <c r="R28" s="1" t="str">
        <f t="shared" si="3"/>
        <v>0</v>
      </c>
      <c r="S28" t="str">
        <f t="shared" si="9"/>
        <v>1</v>
      </c>
      <c r="T28">
        <f t="shared" si="5"/>
        <v>0</v>
      </c>
      <c r="V28" s="17">
        <f t="shared" si="0"/>
        <v>0</v>
      </c>
      <c r="W28" s="17" t="str">
        <f t="shared" si="1"/>
        <v>0</v>
      </c>
      <c r="X28" s="17">
        <f t="shared" si="6"/>
        <v>0</v>
      </c>
      <c r="Y28" s="21" t="str">
        <f t="shared" si="7"/>
        <v>0</v>
      </c>
      <c r="Z28" s="17">
        <f t="shared" si="8"/>
        <v>0</v>
      </c>
      <c r="AA28" s="17">
        <f t="shared" si="2"/>
        <v>0</v>
      </c>
      <c r="AC28" s="25" t="s">
        <v>89</v>
      </c>
      <c r="AD28" s="25"/>
      <c r="AE28" s="25"/>
      <c r="AF28" s="25"/>
      <c r="AG28" s="25"/>
      <c r="AH28" s="25"/>
      <c r="AI28" s="25"/>
      <c r="AJ28" s="25"/>
      <c r="AK28" s="25"/>
      <c r="AL28" s="25"/>
      <c r="AM28" s="25"/>
    </row>
    <row r="29" spans="1:39" ht="20.25" customHeight="1" x14ac:dyDescent="0.15">
      <c r="A29" s="2">
        <v>16</v>
      </c>
      <c r="B29" s="2"/>
      <c r="C29" s="2">
        <f>B6</f>
        <v>0</v>
      </c>
      <c r="D29" s="2">
        <f>I6</f>
        <v>0</v>
      </c>
      <c r="E29" s="27"/>
      <c r="F29" s="27"/>
      <c r="G29" s="27"/>
      <c r="H29" s="27"/>
      <c r="I29" s="27"/>
      <c r="J29" s="27"/>
      <c r="K29" s="27"/>
      <c r="L29" s="26" t="str">
        <f>IFERROR(VLOOKUP(K29,$AE$14:AF$24,2,FALSE),"")</f>
        <v/>
      </c>
      <c r="M29" s="27"/>
      <c r="N29" s="29"/>
      <c r="O29" s="7">
        <f>I7</f>
        <v>0</v>
      </c>
      <c r="P29" s="8">
        <f>I8</f>
        <v>0</v>
      </c>
      <c r="Q29" s="8">
        <f>I9</f>
        <v>0</v>
      </c>
      <c r="R29" s="1" t="str">
        <f t="shared" si="3"/>
        <v>0</v>
      </c>
      <c r="S29" t="str">
        <f t="shared" si="9"/>
        <v>1</v>
      </c>
      <c r="T29">
        <f t="shared" si="5"/>
        <v>0</v>
      </c>
      <c r="V29" s="17">
        <f t="shared" si="0"/>
        <v>0</v>
      </c>
      <c r="W29" s="17" t="str">
        <f t="shared" si="1"/>
        <v>0</v>
      </c>
      <c r="X29" s="17">
        <f t="shared" si="6"/>
        <v>0</v>
      </c>
      <c r="Y29" s="21" t="str">
        <f t="shared" si="7"/>
        <v>0</v>
      </c>
      <c r="Z29" s="17">
        <f t="shared" si="8"/>
        <v>0</v>
      </c>
      <c r="AA29" s="17">
        <f t="shared" si="2"/>
        <v>0</v>
      </c>
      <c r="AC29" s="25"/>
      <c r="AD29" s="25"/>
      <c r="AE29" s="25"/>
      <c r="AF29" s="25"/>
      <c r="AG29" s="25"/>
      <c r="AH29" s="25"/>
      <c r="AI29" s="25"/>
      <c r="AJ29" s="25"/>
      <c r="AK29" s="25"/>
      <c r="AL29" s="25"/>
      <c r="AM29" s="25"/>
    </row>
    <row r="30" spans="1:39" ht="20.25" customHeight="1" x14ac:dyDescent="0.15">
      <c r="A30" s="2">
        <v>17</v>
      </c>
      <c r="B30" s="2"/>
      <c r="C30" s="2">
        <f>B6</f>
        <v>0</v>
      </c>
      <c r="D30" s="2">
        <f>I6</f>
        <v>0</v>
      </c>
      <c r="E30" s="27"/>
      <c r="F30" s="27"/>
      <c r="G30" s="27"/>
      <c r="H30" s="27"/>
      <c r="I30" s="27"/>
      <c r="J30" s="27"/>
      <c r="K30" s="27"/>
      <c r="L30" s="26" t="str">
        <f>IFERROR(VLOOKUP(K30,$AE$14:AF$24,2,FALSE),"")</f>
        <v/>
      </c>
      <c r="M30" s="27"/>
      <c r="N30" s="29"/>
      <c r="O30" s="7">
        <f>I7</f>
        <v>0</v>
      </c>
      <c r="P30" s="8">
        <f>I8</f>
        <v>0</v>
      </c>
      <c r="Q30" s="8">
        <f>I9</f>
        <v>0</v>
      </c>
      <c r="R30" s="1" t="str">
        <f t="shared" si="3"/>
        <v>0</v>
      </c>
      <c r="S30" t="str">
        <f t="shared" si="9"/>
        <v>1</v>
      </c>
      <c r="T30">
        <f t="shared" si="5"/>
        <v>0</v>
      </c>
      <c r="V30" s="17">
        <f t="shared" si="0"/>
        <v>0</v>
      </c>
      <c r="W30" s="17" t="str">
        <f t="shared" si="1"/>
        <v>0</v>
      </c>
      <c r="X30" s="17">
        <f t="shared" si="6"/>
        <v>0</v>
      </c>
      <c r="Y30" s="21" t="str">
        <f t="shared" si="7"/>
        <v>0</v>
      </c>
      <c r="Z30" s="17">
        <f t="shared" si="8"/>
        <v>0</v>
      </c>
      <c r="AA30" s="17">
        <f t="shared" si="2"/>
        <v>0</v>
      </c>
      <c r="AC30" s="25"/>
      <c r="AD30" s="25"/>
      <c r="AE30" s="25"/>
      <c r="AF30" s="25"/>
      <c r="AG30" s="25"/>
      <c r="AH30" s="25"/>
      <c r="AI30" s="25"/>
      <c r="AJ30" s="25"/>
      <c r="AK30" s="25"/>
      <c r="AL30" s="25"/>
      <c r="AM30" s="25"/>
    </row>
    <row r="31" spans="1:39" ht="20.25" customHeight="1" x14ac:dyDescent="0.15">
      <c r="A31" s="2">
        <v>18</v>
      </c>
      <c r="B31" s="2"/>
      <c r="C31" s="2">
        <f>B6</f>
        <v>0</v>
      </c>
      <c r="D31" s="2">
        <f>I6</f>
        <v>0</v>
      </c>
      <c r="E31" s="27"/>
      <c r="F31" s="27"/>
      <c r="G31" s="27"/>
      <c r="H31" s="27"/>
      <c r="I31" s="27"/>
      <c r="J31" s="27"/>
      <c r="K31" s="27"/>
      <c r="L31" s="26" t="str">
        <f>IFERROR(VLOOKUP(K31,$AE$14:AF$24,2,FALSE),"")</f>
        <v/>
      </c>
      <c r="M31" s="27"/>
      <c r="N31" s="29"/>
      <c r="O31" s="7">
        <f>I7</f>
        <v>0</v>
      </c>
      <c r="P31" s="8">
        <f>I8</f>
        <v>0</v>
      </c>
      <c r="Q31" s="8">
        <f>I9</f>
        <v>0</v>
      </c>
      <c r="R31" s="1" t="str">
        <f t="shared" si="3"/>
        <v>0</v>
      </c>
      <c r="S31" t="str">
        <f t="shared" si="9"/>
        <v>1</v>
      </c>
      <c r="T31">
        <f t="shared" si="5"/>
        <v>0</v>
      </c>
      <c r="V31" s="17">
        <f t="shared" si="0"/>
        <v>0</v>
      </c>
      <c r="W31" s="17" t="str">
        <f t="shared" si="1"/>
        <v>0</v>
      </c>
      <c r="X31" s="17">
        <f t="shared" si="6"/>
        <v>0</v>
      </c>
      <c r="Y31" s="21" t="str">
        <f t="shared" si="7"/>
        <v>0</v>
      </c>
      <c r="Z31" s="17">
        <f t="shared" si="8"/>
        <v>0</v>
      </c>
      <c r="AA31" s="17">
        <f t="shared" si="2"/>
        <v>0</v>
      </c>
      <c r="AC31" s="25"/>
      <c r="AD31" s="25"/>
      <c r="AE31" s="25"/>
      <c r="AF31" s="25"/>
      <c r="AG31" s="25"/>
      <c r="AH31" s="25"/>
      <c r="AI31" s="25"/>
      <c r="AJ31" s="25"/>
      <c r="AK31" s="25"/>
      <c r="AL31" s="25"/>
      <c r="AM31" s="25"/>
    </row>
    <row r="32" spans="1:39" ht="20.25" customHeight="1" x14ac:dyDescent="0.15">
      <c r="A32" s="2">
        <v>19</v>
      </c>
      <c r="B32" s="2"/>
      <c r="C32" s="2">
        <f>B6</f>
        <v>0</v>
      </c>
      <c r="D32" s="2">
        <f>I6</f>
        <v>0</v>
      </c>
      <c r="E32" s="27"/>
      <c r="F32" s="27"/>
      <c r="G32" s="27"/>
      <c r="H32" s="27"/>
      <c r="I32" s="27"/>
      <c r="J32" s="27"/>
      <c r="K32" s="27"/>
      <c r="L32" s="26" t="str">
        <f>IFERROR(VLOOKUP(K32,$AE$14:AF$24,2,FALSE),"")</f>
        <v/>
      </c>
      <c r="M32" s="27"/>
      <c r="N32" s="29"/>
      <c r="O32" s="7">
        <f>I7</f>
        <v>0</v>
      </c>
      <c r="P32" s="8">
        <f>I8</f>
        <v>0</v>
      </c>
      <c r="Q32" s="8">
        <f>I9</f>
        <v>0</v>
      </c>
      <c r="R32" s="1" t="str">
        <f t="shared" si="3"/>
        <v>0</v>
      </c>
      <c r="S32" t="str">
        <f t="shared" si="9"/>
        <v>1</v>
      </c>
      <c r="T32">
        <f t="shared" si="5"/>
        <v>0</v>
      </c>
      <c r="V32" s="17">
        <f t="shared" si="0"/>
        <v>0</v>
      </c>
      <c r="W32" s="17" t="str">
        <f t="shared" si="1"/>
        <v>0</v>
      </c>
      <c r="X32" s="17">
        <f t="shared" si="6"/>
        <v>0</v>
      </c>
      <c r="Y32" s="21" t="str">
        <f>IF(M32="○","1","0")</f>
        <v>0</v>
      </c>
      <c r="Z32" s="17">
        <f t="shared" si="8"/>
        <v>0</v>
      </c>
      <c r="AA32" s="17">
        <f t="shared" si="2"/>
        <v>0</v>
      </c>
    </row>
    <row r="33" spans="1:27" ht="20.25" customHeight="1" x14ac:dyDescent="0.15">
      <c r="A33" s="2">
        <v>20</v>
      </c>
      <c r="B33" s="2"/>
      <c r="C33" s="2">
        <f>B6</f>
        <v>0</v>
      </c>
      <c r="D33" s="2">
        <f>I6</f>
        <v>0</v>
      </c>
      <c r="E33" s="27"/>
      <c r="F33" s="27"/>
      <c r="G33" s="27"/>
      <c r="H33" s="27"/>
      <c r="I33" s="27"/>
      <c r="J33" s="27"/>
      <c r="K33" s="27"/>
      <c r="L33" s="26" t="str">
        <f>IFERROR(VLOOKUP(K33,$AE$14:AF$24,2,FALSE),"")</f>
        <v/>
      </c>
      <c r="M33" s="27"/>
      <c r="N33" s="29"/>
      <c r="O33" s="7">
        <f>I7</f>
        <v>0</v>
      </c>
      <c r="P33" s="8">
        <f>I8</f>
        <v>0</v>
      </c>
      <c r="Q33" s="8">
        <f>I9</f>
        <v>0</v>
      </c>
      <c r="R33" s="1" t="str">
        <f t="shared" si="3"/>
        <v>0</v>
      </c>
      <c r="S33" t="str">
        <f t="shared" si="9"/>
        <v>1</v>
      </c>
      <c r="T33">
        <f t="shared" si="5"/>
        <v>0</v>
      </c>
      <c r="V33" s="17">
        <f t="shared" si="0"/>
        <v>0</v>
      </c>
      <c r="W33" s="17" t="str">
        <f t="shared" si="1"/>
        <v>0</v>
      </c>
      <c r="X33" s="17">
        <f t="shared" si="6"/>
        <v>0</v>
      </c>
      <c r="Y33" s="21" t="str">
        <f t="shared" si="7"/>
        <v>0</v>
      </c>
      <c r="Z33" s="17">
        <f t="shared" si="8"/>
        <v>0</v>
      </c>
      <c r="AA33" s="17">
        <f t="shared" si="2"/>
        <v>0</v>
      </c>
    </row>
    <row r="34" spans="1:27" x14ac:dyDescent="0.15">
      <c r="A34" s="1"/>
      <c r="B34" s="34"/>
      <c r="C34" s="34"/>
      <c r="D34" s="34"/>
      <c r="E34" s="34"/>
      <c r="F34" s="1"/>
      <c r="G34" s="1"/>
      <c r="H34" s="1"/>
      <c r="I34" s="1"/>
      <c r="J34" s="1"/>
      <c r="K34" s="1"/>
      <c r="L34" s="1"/>
      <c r="M34" s="1"/>
      <c r="N34" s="1"/>
      <c r="O34" s="1"/>
      <c r="P34" s="1"/>
      <c r="Q34" s="1"/>
      <c r="R34" s="1"/>
      <c r="T34" s="18">
        <f>SUM(T14:T33)</f>
        <v>0</v>
      </c>
      <c r="U34" s="18">
        <f>SUM(U14:U33)</f>
        <v>0</v>
      </c>
      <c r="V34" s="18"/>
      <c r="W34" s="18">
        <f>W14+W15+W16+W17+W18+W19+W20+W21+W22+W23+W24+W25+W26+W27+W28+W29+W30+W31+W32+W33</f>
        <v>0</v>
      </c>
      <c r="X34" s="18"/>
      <c r="Y34" s="18">
        <f>Y14+Y15+Y16+Y17+Y18+Y19+Y20+Y21+Y22+Y23+Y24+Y25+Y26+Y27+Y28+Y29+Y30+Y31+Y32+Y33</f>
        <v>0</v>
      </c>
      <c r="Z34" s="18"/>
      <c r="AA34" s="18"/>
    </row>
    <row r="35" spans="1:27" x14ac:dyDescent="0.15">
      <c r="A35" s="1"/>
      <c r="B35" s="51" t="s">
        <v>56</v>
      </c>
      <c r="C35" s="51"/>
      <c r="D35" s="51"/>
      <c r="E35" s="51"/>
      <c r="F35" s="52">
        <v>3000</v>
      </c>
      <c r="G35" s="52"/>
      <c r="H35" s="52"/>
      <c r="I35" s="32" t="s">
        <v>31</v>
      </c>
      <c r="J35" s="18">
        <v>0</v>
      </c>
      <c r="K35" s="12" t="s">
        <v>61</v>
      </c>
      <c r="L35" s="1">
        <f>F35*J35</f>
        <v>0</v>
      </c>
      <c r="M35" s="1" t="s">
        <v>63</v>
      </c>
      <c r="N35" s="1"/>
      <c r="O35" s="1"/>
      <c r="P35" s="1"/>
      <c r="Q35" s="1"/>
      <c r="R35" s="1"/>
      <c r="S35" s="1"/>
      <c r="T35" s="1"/>
      <c r="U35" s="1"/>
      <c r="V35" s="1"/>
      <c r="W35" s="1"/>
      <c r="X35" s="8"/>
      <c r="Y35" s="19"/>
      <c r="Z35" s="20"/>
    </row>
    <row r="36" spans="1:27" x14ac:dyDescent="0.15">
      <c r="A36" s="1"/>
      <c r="B36" s="51" t="s">
        <v>57</v>
      </c>
      <c r="C36" s="51"/>
      <c r="D36" s="51"/>
      <c r="E36" s="51"/>
      <c r="F36" s="52">
        <v>5000</v>
      </c>
      <c r="G36" s="52"/>
      <c r="H36" s="52"/>
      <c r="I36" s="32" t="s">
        <v>31</v>
      </c>
      <c r="J36" s="18">
        <v>0</v>
      </c>
      <c r="K36" s="12" t="s">
        <v>61</v>
      </c>
      <c r="L36" s="1">
        <f t="shared" ref="L36:L37" si="10">F36*J36</f>
        <v>0</v>
      </c>
      <c r="M36" s="1" t="s">
        <v>63</v>
      </c>
      <c r="N36" s="1"/>
      <c r="O36" s="1"/>
      <c r="P36" s="1"/>
      <c r="Q36" s="1"/>
      <c r="R36" s="1"/>
      <c r="S36" s="1"/>
      <c r="T36" s="1"/>
      <c r="U36" s="1"/>
      <c r="V36" s="1"/>
      <c r="W36" s="1"/>
      <c r="X36" s="8"/>
    </row>
    <row r="37" spans="1:27" x14ac:dyDescent="0.15">
      <c r="A37" s="1"/>
      <c r="B37" s="65" t="s">
        <v>62</v>
      </c>
      <c r="C37" s="65"/>
      <c r="D37" s="65"/>
      <c r="E37" s="65"/>
      <c r="F37" s="66">
        <v>1000</v>
      </c>
      <c r="G37" s="66"/>
      <c r="H37" s="66"/>
      <c r="I37" s="33" t="s">
        <v>31</v>
      </c>
      <c r="J37" s="22">
        <v>0</v>
      </c>
      <c r="K37" s="14" t="s">
        <v>61</v>
      </c>
      <c r="L37" s="13">
        <f t="shared" si="10"/>
        <v>0</v>
      </c>
      <c r="M37" s="13" t="s">
        <v>63</v>
      </c>
      <c r="N37" s="1"/>
      <c r="O37" s="1"/>
      <c r="P37" s="1"/>
      <c r="Q37" s="1"/>
      <c r="R37" s="1"/>
      <c r="S37" s="1"/>
      <c r="T37" s="1"/>
      <c r="U37" s="1"/>
      <c r="V37" s="1"/>
      <c r="W37" s="1"/>
      <c r="X37" s="1"/>
    </row>
    <row r="38" spans="1:27" ht="18" customHeight="1" x14ac:dyDescent="0.15">
      <c r="A38" s="1"/>
      <c r="B38" s="67" t="s">
        <v>78</v>
      </c>
      <c r="C38" s="67"/>
      <c r="D38" s="67"/>
      <c r="E38" s="67"/>
      <c r="F38" s="67"/>
      <c r="G38" s="67"/>
      <c r="H38" s="67"/>
      <c r="I38" s="67"/>
      <c r="J38" s="67"/>
      <c r="K38" s="67"/>
      <c r="L38" s="1">
        <f>SUM(L35:L37)</f>
        <v>0</v>
      </c>
      <c r="M38" s="1" t="s">
        <v>63</v>
      </c>
      <c r="N38" s="1"/>
      <c r="O38" s="1"/>
      <c r="P38" s="1"/>
      <c r="Q38" s="1"/>
      <c r="R38" s="1"/>
      <c r="S38" s="1"/>
      <c r="T38" s="1"/>
      <c r="U38" s="1"/>
      <c r="V38" s="1"/>
      <c r="W38" s="1"/>
      <c r="X38" s="1"/>
    </row>
    <row r="39" spans="1:27" ht="8.25" customHeight="1" x14ac:dyDescent="0.15">
      <c r="A39" s="1"/>
      <c r="B39" s="1"/>
      <c r="C39" s="1"/>
      <c r="D39" s="1"/>
      <c r="E39" s="1"/>
      <c r="F39" s="1"/>
      <c r="G39" s="1"/>
      <c r="H39" s="1"/>
      <c r="I39" s="1"/>
      <c r="J39" s="1"/>
      <c r="K39" s="1"/>
      <c r="L39" s="1"/>
      <c r="M39" s="1"/>
      <c r="N39" s="1"/>
      <c r="O39" s="1"/>
      <c r="P39" s="1"/>
      <c r="Q39" s="1"/>
      <c r="R39" s="1"/>
      <c r="S39" s="1"/>
      <c r="T39" s="1"/>
      <c r="U39" s="1"/>
      <c r="V39" s="1"/>
      <c r="W39" s="1"/>
      <c r="X39" s="1"/>
    </row>
    <row r="40" spans="1:27" x14ac:dyDescent="0.15">
      <c r="A40" s="68" t="s">
        <v>77</v>
      </c>
      <c r="B40" s="69"/>
      <c r="C40" s="69"/>
      <c r="D40" s="69"/>
      <c r="E40" s="69"/>
      <c r="F40" s="69"/>
      <c r="G40" s="69"/>
      <c r="H40" s="69"/>
      <c r="I40" s="69"/>
      <c r="J40" s="69"/>
      <c r="K40" s="69"/>
      <c r="L40" s="69"/>
      <c r="M40" s="69"/>
      <c r="N40" s="70"/>
      <c r="O40" s="1"/>
      <c r="P40" s="1"/>
      <c r="Q40" s="1"/>
      <c r="R40" s="1"/>
      <c r="S40" s="1"/>
      <c r="T40" s="1"/>
      <c r="U40" s="1"/>
      <c r="V40" s="1"/>
      <c r="W40" s="1"/>
      <c r="X40" s="1"/>
    </row>
    <row r="41" spans="1:27" ht="45" customHeight="1" x14ac:dyDescent="0.15">
      <c r="A41" s="62"/>
      <c r="B41" s="63"/>
      <c r="C41" s="63"/>
      <c r="D41" s="63"/>
      <c r="E41" s="63"/>
      <c r="F41" s="63"/>
      <c r="G41" s="63"/>
      <c r="H41" s="63"/>
      <c r="I41" s="63"/>
      <c r="J41" s="63"/>
      <c r="K41" s="63"/>
      <c r="L41" s="63"/>
      <c r="M41" s="63"/>
      <c r="N41" s="64"/>
      <c r="O41" s="1"/>
      <c r="P41" s="1"/>
      <c r="Q41" s="1"/>
      <c r="R41" s="1"/>
      <c r="S41" s="1"/>
      <c r="T41" s="1"/>
      <c r="U41" s="1"/>
      <c r="V41" s="1"/>
      <c r="W41" s="1"/>
      <c r="X41" s="1"/>
    </row>
    <row r="42" spans="1:27" x14ac:dyDescent="0.15">
      <c r="A42" s="1"/>
      <c r="B42" s="1"/>
      <c r="C42" s="1"/>
      <c r="D42" s="1"/>
      <c r="E42" s="1"/>
      <c r="F42" s="1"/>
      <c r="G42" s="1"/>
      <c r="H42" s="1"/>
      <c r="I42" s="1"/>
      <c r="J42" s="1"/>
      <c r="K42" s="1"/>
      <c r="L42" s="1"/>
      <c r="M42" s="1"/>
      <c r="N42" s="1"/>
      <c r="O42" s="1"/>
      <c r="P42" s="1"/>
      <c r="Q42" s="1"/>
      <c r="R42" s="1"/>
      <c r="S42" s="1"/>
      <c r="T42" s="1"/>
      <c r="U42" s="1"/>
      <c r="V42" s="1"/>
      <c r="W42" s="1"/>
      <c r="X42" s="1"/>
    </row>
  </sheetData>
  <mergeCells count="37">
    <mergeCell ref="A41:N41"/>
    <mergeCell ref="B36:E36"/>
    <mergeCell ref="F36:H36"/>
    <mergeCell ref="B37:E37"/>
    <mergeCell ref="F37:H37"/>
    <mergeCell ref="B38:K38"/>
    <mergeCell ref="A40:N40"/>
    <mergeCell ref="O11:Q12"/>
    <mergeCell ref="V11:AA12"/>
    <mergeCell ref="F12:F13"/>
    <mergeCell ref="G12:I12"/>
    <mergeCell ref="K12:M12"/>
    <mergeCell ref="K11:M11"/>
    <mergeCell ref="N11:N12"/>
    <mergeCell ref="I9:L9"/>
    <mergeCell ref="B35:E35"/>
    <mergeCell ref="F35:H35"/>
    <mergeCell ref="A11:A13"/>
    <mergeCell ref="B11:B13"/>
    <mergeCell ref="E11:E13"/>
    <mergeCell ref="F11:J11"/>
    <mergeCell ref="A1:N1"/>
    <mergeCell ref="A3:B3"/>
    <mergeCell ref="E3:L3"/>
    <mergeCell ref="A5:A9"/>
    <mergeCell ref="E5:H5"/>
    <mergeCell ref="I5:L5"/>
    <mergeCell ref="M5:N5"/>
    <mergeCell ref="E6:H6"/>
    <mergeCell ref="I6:L6"/>
    <mergeCell ref="M6:N6"/>
    <mergeCell ref="B7:B9"/>
    <mergeCell ref="E7:H7"/>
    <mergeCell ref="I7:N7"/>
    <mergeCell ref="E8:H8"/>
    <mergeCell ref="I8:L8"/>
    <mergeCell ref="E9:H9"/>
  </mergeCells>
  <phoneticPr fontId="1"/>
  <dataValidations count="8">
    <dataValidation type="list" allowBlank="1" showInputMessage="1" showErrorMessage="1" sqref="B6">
      <formula1>$AC$14:$AC$28</formula1>
    </dataValidation>
    <dataValidation type="list" showInputMessage="1" showErrorMessage="1" sqref="E15:E33">
      <formula1>$AD$14:$AD$20</formula1>
    </dataValidation>
    <dataValidation type="list" allowBlank="1" showInputMessage="1" showErrorMessage="1" sqref="E14">
      <formula1>$AD$14:$AD$20</formula1>
    </dataValidation>
    <dataValidation type="list" allowBlank="1" showInputMessage="1" showErrorMessage="1" sqref="J14:J33 F14:F33 M14">
      <formula1>$AH$14:$AH$15</formula1>
    </dataValidation>
    <dataValidation type="list" allowBlank="1" showInputMessage="1" showErrorMessage="1" sqref="N14:N33">
      <formula1>$AJ$14:$AJ$18</formula1>
    </dataValidation>
    <dataValidation type="list" allowBlank="1" showInputMessage="1" showErrorMessage="1" sqref="K14:K33">
      <formula1>$AE$14:$AE$23</formula1>
    </dataValidation>
    <dataValidation type="list" allowBlank="1" showInputMessage="1" showErrorMessage="1" sqref="G14:I33">
      <formula1>$AL$14:$AL$17</formula1>
    </dataValidation>
    <dataValidation type="list" allowBlank="1" showInputMessage="1" showErrorMessage="1" sqref="M15:M33">
      <formula1>$AH$14:$AH$15</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(5)</vt:lpstr>
      <vt:lpstr>○</vt:lpstr>
      <vt:lpstr>'Sheet1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渡島</dc:creator>
  <cp:lastModifiedBy>FJ-USER</cp:lastModifiedBy>
  <cp:lastPrinted>2018-06-14T04:54:30Z</cp:lastPrinted>
  <dcterms:created xsi:type="dcterms:W3CDTF">2015-07-02T02:29:58Z</dcterms:created>
  <dcterms:modified xsi:type="dcterms:W3CDTF">2018-06-29T07:20:58Z</dcterms:modified>
</cp:coreProperties>
</file>